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1400-OperK\Doc\1. Отчетность\2. Ежеквартальные\До 20 и 15 1-ККТ\2022\4. 4КВ2022\"/>
    </mc:Choice>
  </mc:AlternateContent>
  <bookViews>
    <workbookView xWindow="-480" yWindow="150" windowWidth="11220" windowHeight="9450"/>
  </bookViews>
  <sheets>
    <sheet name="Титульный лист" sheetId="1" r:id="rId1"/>
    <sheet name="Раздел 2" sheetId="2" r:id="rId2"/>
    <sheet name="Раздел 3" sheetId="3" r:id="rId3"/>
    <sheet name="Справочно к разделу 3" sheetId="4" r:id="rId4"/>
  </sheets>
  <definedNames>
    <definedName name="Z_4269060D_746A_43DE_A57A_A9B9E6724C3C_.wvu.Cols" localSheetId="1" hidden="1">'Раздел 2'!$D:$E</definedName>
    <definedName name="Z_4269060D_746A_43DE_A57A_A9B9E6724C3C_.wvu.Cols" localSheetId="2" hidden="1">'Раздел 3'!$C:$G</definedName>
    <definedName name="Z_4269060D_746A_43DE_A57A_A9B9E6724C3C_.wvu.Cols" localSheetId="3" hidden="1">'Справочно к разделу 3'!$D:$G</definedName>
    <definedName name="Z_43D44B5E_B917_469B_9F43_915AFC2AEA70_.wvu.Cols" localSheetId="1" hidden="1">'Раздел 2'!$D:$E</definedName>
    <definedName name="Z_43D44B5E_B917_469B_9F43_915AFC2AEA70_.wvu.Cols" localSheetId="2" hidden="1">'Раздел 3'!$C:$G</definedName>
    <definedName name="Z_43D44B5E_B917_469B_9F43_915AFC2AEA70_.wvu.Cols" localSheetId="3" hidden="1">'Справочно к разделу 3'!$D:$G</definedName>
    <definedName name="Z_5D2FDA82_762D_4DB2_AAF0_B875A02BA294_.wvu.Cols" localSheetId="1" hidden="1">'Раздел 2'!$D:$E</definedName>
    <definedName name="Z_5D2FDA82_762D_4DB2_AAF0_B875A02BA294_.wvu.Cols" localSheetId="2" hidden="1">'Раздел 3'!$C:$G</definedName>
    <definedName name="Z_5D2FDA82_762D_4DB2_AAF0_B875A02BA294_.wvu.Cols" localSheetId="3" hidden="1">'Справочно к разделу 3'!$D:$G</definedName>
    <definedName name="Z_5E18EF89_F9C7_4F0D_BF50_4E2C9EE79E5F_.wvu.Cols" localSheetId="1" hidden="1">'Раздел 2'!$F:$W,'Раздел 2'!$AA:$AA</definedName>
    <definedName name="Z_5E18EF89_F9C7_4F0D_BF50_4E2C9EE79E5F_.wvu.Cols" localSheetId="2" hidden="1">'Раздел 3'!$H:$AH</definedName>
    <definedName name="Z_5E18EF89_F9C7_4F0D_BF50_4E2C9EE79E5F_.wvu.Cols" localSheetId="3" hidden="1">'Справочно к разделу 3'!$H:$AH</definedName>
    <definedName name="Z_5E18EF89_F9C7_4F0D_BF50_4E2C9EE79E5F_.wvu.Rows" localSheetId="3" hidden="1">'Справочно к разделу 3'!$13:$14</definedName>
    <definedName name="Z_676E3133_E58A_473E_8313_3EA5DD28BF30_.wvu.Cols" localSheetId="1" hidden="1">'Раздел 2'!$D:$E</definedName>
    <definedName name="Z_676E3133_E58A_473E_8313_3EA5DD28BF30_.wvu.Cols" localSheetId="2" hidden="1">'Раздел 3'!$C:$G</definedName>
    <definedName name="Z_676E3133_E58A_473E_8313_3EA5DD28BF30_.wvu.Cols" localSheetId="3" hidden="1">'Справочно к разделу 3'!$D:$G</definedName>
    <definedName name="Z_6E727E30_BF59_4FEF_A683_D3A2851F0731_.wvu.Cols" localSheetId="1" hidden="1">'Раздел 2'!$D:$E</definedName>
    <definedName name="Z_6E727E30_BF59_4FEF_A683_D3A2851F0731_.wvu.Cols" localSheetId="2" hidden="1">'Раздел 3'!$C:$G</definedName>
    <definedName name="Z_6E727E30_BF59_4FEF_A683_D3A2851F0731_.wvu.Cols" localSheetId="3" hidden="1">'Справочно к разделу 3'!$D:$G</definedName>
    <definedName name="Z_9C714F19_6581_4FEC_8489_C6933DC961F0_.wvu.Cols" localSheetId="1" hidden="1">'Раздел 2'!$D:$E</definedName>
    <definedName name="Z_9C714F19_6581_4FEC_8489_C6933DC961F0_.wvu.Cols" localSheetId="2" hidden="1">'Раздел 3'!$C:$G</definedName>
    <definedName name="Z_9C714F19_6581_4FEC_8489_C6933DC961F0_.wvu.Cols" localSheetId="3" hidden="1">'Справочно к разделу 3'!$D:$G</definedName>
    <definedName name="Z_D596ED25_0CDD_4C71_AF37_DAFD37E88491_.wvu.Cols" localSheetId="1" hidden="1">'Раздел 2'!$D:$E</definedName>
    <definedName name="Z_D596ED25_0CDD_4C71_AF37_DAFD37E88491_.wvu.Cols" localSheetId="2" hidden="1">'Раздел 3'!$C:$G</definedName>
    <definedName name="Z_D596ED25_0CDD_4C71_AF37_DAFD37E88491_.wvu.Cols" localSheetId="3" hidden="1">'Справочно к разделу 3'!$D:$G</definedName>
    <definedName name="Z_FB6C10AC_1244_4D4D_B635_0D5E4A679AC6_.wvu.Cols" localSheetId="1" hidden="1">'Раздел 2'!$D:$E</definedName>
    <definedName name="Z_FB6C10AC_1244_4D4D_B635_0D5E4A679AC6_.wvu.Cols" localSheetId="2" hidden="1">'Раздел 3'!$C:$G</definedName>
    <definedName name="Z_FB6C10AC_1244_4D4D_B635_0D5E4A679AC6_.wvu.Cols" localSheetId="3" hidden="1">'Справочно к разделу 3'!$D:$G</definedName>
  </definedNames>
  <calcPr calcId="152511"/>
  <customWorkbookViews>
    <customWorkbookView name="Аммосов Егор Саввич - Личное представление" guid="{5E18EF89-F9C7-4F0D-BF50-4E2C9EE79E5F}" mergeInterval="0" personalView="1" maximized="1" xWindow="-8" yWindow="-8" windowWidth="1936" windowHeight="1056" activeSheetId="5"/>
    <customWorkbookView name="Захаров Иван Дмитриевич - Личное представление" guid="{CDD0E92D-54DE-4285-A4EF-B78E5F807308}" mergeInterval="0" personalView="1" maximized="1" windowWidth="1916" windowHeight="814" activeSheetId="3"/>
    <customWorkbookView name="Семенов Артем Анатольевич - Личное представление" guid="{4269060D-746A-43DE-A57A-A9B9E6724C3C}" mergeInterval="0" personalView="1" maximized="1" windowWidth="1596" windowHeight="634" activeSheetId="4"/>
    <customWorkbookView name="Реева Ньургустана Романовна - Личное представление" guid="{9C714F19-6581-4FEC-8489-C6933DC961F0}" mergeInterval="0" personalView="1" maximized="1" windowWidth="1061" windowHeight="426" activeSheetId="4"/>
    <customWorkbookView name="1400-03-190 - Личное представление" guid="{D596ED25-0CDD-4C71-AF37-DAFD37E88491}" mergeInterval="0" personalView="1" maximized="1" windowWidth="1916" windowHeight="854" activeSheetId="4"/>
    <customWorkbookView name="Борисова Евгения Александровна - Личное представление" guid="{0F2C2072-C384-4793-A4BA-F71BE3BBC8A1}" mergeInterval="0" personalView="1" maximized="1" windowWidth="1424" windowHeight="583" activeSheetId="4"/>
    <customWorkbookView name="1400-03-155 - Личное представление" guid="{43D44B5E-B917-469B-9F43-915AFC2AEA70}" mergeInterval="0" personalView="1" maximized="1" xWindow="1" yWindow="1" windowWidth="1596" windowHeight="670" activeSheetId="4"/>
    <customWorkbookView name="Дымбрылова Оюна Баторовна - Личное представление" guid="{6E727E30-BF59-4FEF-A683-D3A2851F0731}" mergeInterval="0" personalView="1" maximized="1" windowWidth="1916" windowHeight="854" activeSheetId="4"/>
    <customWorkbookView name="Ефимов Николай Алексеевич - Личное представление" guid="{676E3133-E58A-473E-8313-3EA5DD28BF30}" mergeInterval="0" personalView="1" maximized="1" windowWidth="1916" windowHeight="824" activeSheetId="4"/>
    <customWorkbookView name="Рыбин Андрей Владимирович - Личное представление" guid="{5D2FDA82-762D-4DB2-AAF0-B875A02BA294}" mergeInterval="0" personalView="1" maximized="1" windowWidth="1916" windowHeight="834" activeSheetId="4"/>
    <customWorkbookView name="Степанов Денис Владимирович - Личное представление" guid="{FB6C10AC-1244-4D4D-B635-0D5E4A679AC6}" mergeInterval="0" personalView="1" maximized="1" windowWidth="1596" windowHeight="674" activeSheetId="2"/>
    <customWorkbookView name="Самсонов Денис Николаевич - Личное представление" guid="{F4D8EF4B-BD36-43B4-B357-977BB4E5B6F1}" mergeInterval="0" personalView="1" maximized="1" windowWidth="1547" windowHeight="594" activeSheetId="4"/>
  </customWorkbookViews>
</workbook>
</file>

<file path=xl/calcChain.xml><?xml version="1.0" encoding="utf-8"?>
<calcChain xmlns="http://schemas.openxmlformats.org/spreadsheetml/2006/main">
  <c r="D11" i="2" l="1"/>
  <c r="C9" i="2"/>
  <c r="G12" i="3"/>
  <c r="G11" i="3"/>
  <c r="C11" i="3" s="1"/>
  <c r="E11" i="3"/>
  <c r="C5" i="3"/>
  <c r="D10" i="2"/>
  <c r="E10" i="2"/>
  <c r="E11" i="2"/>
  <c r="D12" i="2"/>
  <c r="E12" i="2"/>
  <c r="D13" i="2"/>
  <c r="E13" i="2"/>
  <c r="D14" i="2"/>
  <c r="E14" i="2"/>
  <c r="D15" i="2"/>
  <c r="E15" i="2"/>
  <c r="D16" i="2"/>
  <c r="E16" i="2"/>
  <c r="E9" i="2"/>
  <c r="D9" i="2"/>
  <c r="Y19" i="2"/>
  <c r="X19" i="2"/>
  <c r="Y17" i="2"/>
  <c r="X17" i="2"/>
  <c r="AB11" i="2" l="1"/>
  <c r="D11" i="3" l="1"/>
  <c r="AA9" i="2" l="1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F17" i="2" l="1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G11" i="4" l="1"/>
  <c r="G12" i="4"/>
  <c r="G13" i="4"/>
  <c r="G14" i="4"/>
  <c r="F11" i="4"/>
  <c r="F12" i="4"/>
  <c r="F13" i="4"/>
  <c r="F14" i="4"/>
  <c r="E11" i="4"/>
  <c r="E12" i="4"/>
  <c r="E13" i="4"/>
  <c r="E14" i="4"/>
  <c r="C8" i="4" l="1"/>
  <c r="C9" i="4"/>
  <c r="C12" i="4"/>
  <c r="C10" i="2" l="1"/>
  <c r="G15" i="4"/>
  <c r="E16" i="4" l="1"/>
  <c r="C16" i="4" s="1"/>
  <c r="F15" i="4"/>
  <c r="D5" i="3"/>
  <c r="D17" i="3" s="1"/>
  <c r="F12" i="3"/>
  <c r="E13" i="3"/>
  <c r="E14" i="3"/>
  <c r="E15" i="3"/>
  <c r="E16" i="3"/>
  <c r="E12" i="3"/>
  <c r="E7" i="3"/>
  <c r="F7" i="3"/>
  <c r="G7" i="3"/>
  <c r="E8" i="3"/>
  <c r="F8" i="3"/>
  <c r="G8" i="3"/>
  <c r="E9" i="3"/>
  <c r="F9" i="3"/>
  <c r="G9" i="3"/>
  <c r="E10" i="3"/>
  <c r="F10" i="3"/>
  <c r="G10" i="3"/>
  <c r="F6" i="3"/>
  <c r="G6" i="3"/>
  <c r="E6" i="3"/>
  <c r="F13" i="3"/>
  <c r="G13" i="3"/>
  <c r="F14" i="3"/>
  <c r="G14" i="3"/>
  <c r="F15" i="3"/>
  <c r="G15" i="3"/>
  <c r="F16" i="3"/>
  <c r="G16" i="3"/>
  <c r="F5" i="3" l="1"/>
  <c r="G5" i="3"/>
  <c r="E5" i="3"/>
  <c r="C6" i="3"/>
  <c r="C12" i="3"/>
  <c r="C9" i="3"/>
  <c r="C7" i="3"/>
  <c r="C15" i="3"/>
  <c r="C13" i="3"/>
  <c r="C10" i="3"/>
  <c r="C8" i="3"/>
  <c r="C16" i="3"/>
  <c r="C14" i="3"/>
  <c r="F11" i="3"/>
  <c r="C15" i="4"/>
  <c r="C13" i="4"/>
  <c r="C11" i="4"/>
  <c r="C14" i="4"/>
  <c r="C10" i="4"/>
  <c r="G17" i="3" l="1"/>
  <c r="E17" i="3"/>
  <c r="F17" i="3"/>
  <c r="C17" i="3" l="1"/>
  <c r="D17" i="2"/>
  <c r="E17" i="2"/>
  <c r="C16" i="2"/>
  <c r="C15" i="2"/>
  <c r="C14" i="2"/>
  <c r="C13" i="2"/>
  <c r="C12" i="2"/>
  <c r="C11" i="2"/>
  <c r="C17" i="2" l="1"/>
  <c r="I17" i="4"/>
  <c r="J17" i="4"/>
  <c r="K17" i="4"/>
  <c r="L17" i="4"/>
  <c r="M17" i="4"/>
  <c r="N17" i="4"/>
  <c r="O17" i="4"/>
  <c r="P17" i="4"/>
  <c r="H17" i="4"/>
</calcChain>
</file>

<file path=xl/sharedStrings.xml><?xml version="1.0" encoding="utf-8"?>
<sst xmlns="http://schemas.openxmlformats.org/spreadsheetml/2006/main" count="212" uniqueCount="94">
  <si>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</si>
  <si>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</si>
  <si>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</si>
  <si>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</si>
  <si>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</si>
  <si>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</si>
  <si>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</si>
  <si>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</si>
  <si>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</si>
  <si>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</si>
  <si>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</si>
  <si>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</si>
  <si>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</si>
  <si>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Количество проверок, которыми установлены нарушения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</si>
  <si>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</si>
  <si>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</si>
  <si>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</si>
  <si>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</si>
  <si>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</si>
  <si>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</si>
  <si>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</si>
  <si>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</si>
  <si>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</si>
  <si>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Итого</t>
  </si>
  <si>
    <t>Должностные лица</t>
  </si>
  <si>
    <t>Юридические лица</t>
  </si>
  <si>
    <t>по ч.2 ст. 14.5 КоАП РФ</t>
  </si>
  <si>
    <t>по ч. 3 ст. 14.5 КоАП РФ</t>
  </si>
  <si>
    <t>по ч. 4 ст. 14.5КоАП РФ</t>
  </si>
  <si>
    <t>по ч. 5 ст. 14.5 КоАП РФ</t>
  </si>
  <si>
    <t>по ч. 6 ст. 14.5 КоАП РФ</t>
  </si>
  <si>
    <t>по ч. 4 ст. 14.5 КоАП РФ</t>
  </si>
  <si>
    <t>Взыскано штрафных санкций, в том числе:</t>
  </si>
  <si>
    <t xml:space="preserve">Предъявлено штрафных санкций, в том числе: </t>
  </si>
  <si>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</si>
  <si>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</si>
  <si>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</si>
  <si>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</si>
  <si>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</si>
  <si>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</si>
  <si>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</si>
  <si>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</si>
  <si>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</si>
  <si>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ФНС России</t>
  </si>
  <si>
    <t>Код</t>
  </si>
  <si>
    <t>Наименование</t>
  </si>
  <si>
    <t>Приложение № 3</t>
  </si>
  <si>
    <t>Утверждено</t>
  </si>
  <si>
    <t>Приказом ВНФ России</t>
  </si>
  <si>
    <t>от 21.12.2017</t>
  </si>
  <si>
    <t>№ММВ-7-1/1077@</t>
  </si>
  <si>
    <t>Форма № 1-ККТ утверждена приказом ФНС России от 21.12.2017 №ММВ-7-1/1077@</t>
  </si>
  <si>
    <t>УФНС России по Республике Саха (Якутия)</t>
  </si>
  <si>
    <t xml:space="preserve">Справочно к разделу 3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</si>
  <si>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</si>
  <si>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</si>
  <si>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</si>
  <si>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</si>
  <si>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</si>
  <si>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</si>
  <si>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</si>
  <si>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</si>
  <si>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</si>
  <si>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ИП</t>
  </si>
  <si>
    <t>Организации</t>
  </si>
  <si>
    <t>Ф.И.О.    исполнителя   Аммосов Е. С.</t>
  </si>
  <si>
    <t>до 16-го числа месяца, следующего за отчетным периодом (по итогам за год – до 20 января 2022 года)</t>
  </si>
  <si>
    <t>1402 - Инспекция Федеральной налоговой службы по Алданскому району Республики Саха (Якутия)</t>
  </si>
  <si>
    <t>1426 - Межрайонная инспекция Федеральной налоговой службы № 9 по Республике Саха (Якутия)</t>
  </si>
  <si>
    <t>1434 - Инспекция Федеральной налоговой службы по Нерюнгринскому району Республики Саха (Якутия)</t>
  </si>
  <si>
    <t>1436 - Межрайонная инспекция Федеральной налоговой службы № 1 по Республике Саха (Якутия)</t>
  </si>
  <si>
    <t>1445 - Межрайонная инспекция Федеральной налоговой службы № 3 по Республике Саха (Якутия)</t>
  </si>
  <si>
    <t>1446 - Межрайонная инспекция Федеральной налоговой службы № 4 по Республике Саха (Якутия)</t>
  </si>
  <si>
    <t>1447 - Межрайонная инспекция Федеральной налоговой службы № 5 по Республике Саха (Якутия)</t>
  </si>
  <si>
    <t>1448 - Межрайонная инспекция Федеральной налоговой службы № 8 по Республике Саха (Якутия)</t>
  </si>
  <si>
    <t>1450 - Межрайонная инспекция Федеральной налоговой службы № 2 по Республике Саха (Якутия)</t>
  </si>
  <si>
    <t>неприменением ККТ в установленных законодательством о применении ККТ случаях (ч.2 ст. 14.5. КоАП РФ)</t>
  </si>
  <si>
    <t>Степанов Денис</t>
  </si>
  <si>
    <t>Ефимов Николай</t>
  </si>
  <si>
    <t>Самсонов Денис</t>
  </si>
  <si>
    <t>Рыбин Андрей</t>
  </si>
  <si>
    <t>Семенов Артем</t>
  </si>
  <si>
    <t>Ноев Сергей</t>
  </si>
  <si>
    <t>Леушкин Василий</t>
  </si>
  <si>
    <t>Реева Ньургустана (только ИП )</t>
  </si>
  <si>
    <t>по ч. 2 ст. 15.1 КоАП РФ</t>
  </si>
  <si>
    <t>Х</t>
  </si>
  <si>
    <t>1КВ2022</t>
  </si>
  <si>
    <t>Дымбрылова Оюна</t>
  </si>
  <si>
    <t>Проверок и постановлений</t>
  </si>
  <si>
    <t>Исполняющий обязанности руководителя налогового органа ________________Ябловская С.Н.</t>
  </si>
  <si>
    <t>телефон исполнителя : 1019</t>
  </si>
  <si>
    <t>1400 Управление</t>
  </si>
  <si>
    <t>по состоянию на  31.12.2022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</si>
</sst>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sz val="11"/>
      <name val="Times New Roman"/>
    </font>
  </fonts>
  <fills count="3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21" applyNumberFormat="0" applyAlignment="0" applyProtection="0"/>
    <xf numFmtId="0" fontId="15" fillId="7" borderId="22" applyNumberFormat="0" applyAlignment="0" applyProtection="0"/>
    <xf numFmtId="0" fontId="16" fillId="7" borderId="21" applyNumberFormat="0" applyAlignment="0" applyProtection="0"/>
    <xf numFmtId="0" fontId="17" fillId="0" borderId="23" applyNumberFormat="0" applyFill="0" applyAlignment="0" applyProtection="0"/>
    <xf numFmtId="0" fontId="18" fillId="8" borderId="24" applyNumberFormat="0" applyAlignment="0" applyProtection="0"/>
    <xf numFmtId="0" fontId="19" fillId="0" borderId="0" applyNumberFormat="0" applyFill="0" applyBorder="0" applyAlignment="0" applyProtection="0"/>
    <xf numFmtId="0" fontId="6" fillId="9" borderId="2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6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2" fillId="33" borderId="0" applyNumberFormat="0" applyBorder="0" applyAlignment="0" applyProtection="0"/>
  </cellStyleXfs>
  <cellXfs count="14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3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right" vertical="center"/>
    </xf>
    <xf numFmtId="0" fontId="23" fillId="0" borderId="0" xfId="0" applyFont="1" applyAlignment="1"/>
    <xf numFmtId="0" fontId="0" fillId="0" borderId="27" xfId="0" applyBorder="1" applyAlignment="1">
      <alignment vertical="top" wrapText="1"/>
    </xf>
    <xf numFmtId="0" fontId="0" fillId="0" borderId="0" xfId="0" applyAlignment="1">
      <alignment vertical="top"/>
    </xf>
    <xf numFmtId="0" fontId="1" fillId="0" borderId="4" xfId="0" applyFont="1" applyBorder="1" applyAlignment="1">
      <alignment horizontal="justify" vertical="top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27" xfId="0" applyFont="1" applyFill="1" applyBorder="1"/>
    <xf numFmtId="0" fontId="2" fillId="0" borderId="0" xfId="0" applyFont="1"/>
    <xf numFmtId="0" fontId="2" fillId="0" borderId="27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0" fillId="0" borderId="27" xfId="0" applyBorder="1"/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0" xfId="0" applyBorder="1"/>
    <xf numFmtId="0" fontId="27" fillId="0" borderId="15" xfId="0" applyFont="1" applyBorder="1"/>
    <xf numFmtId="0" fontId="1" fillId="0" borderId="27" xfId="0" applyFont="1" applyFill="1" applyBorder="1" applyAlignment="1">
      <alignment horizontal="center" vertical="center" wrapText="1"/>
    </xf>
    <xf numFmtId="0" fontId="0" fillId="0" borderId="27" xfId="0" applyFill="1" applyBorder="1"/>
    <xf numFmtId="0" fontId="2" fillId="0" borderId="27" xfId="0" applyFont="1" applyFill="1" applyBorder="1"/>
    <xf numFmtId="0" fontId="0" fillId="0" borderId="27" xfId="0" applyBorder="1"/>
    <xf numFmtId="0" fontId="0" fillId="0" borderId="27" xfId="0" applyFill="1" applyBorder="1"/>
    <xf numFmtId="0" fontId="2" fillId="0" borderId="28" xfId="0" applyFont="1" applyBorder="1"/>
    <xf numFmtId="0" fontId="2" fillId="0" borderId="29" xfId="0" applyFont="1" applyFill="1" applyBorder="1"/>
    <xf numFmtId="0" fontId="25" fillId="0" borderId="29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0" fillId="0" borderId="29" xfId="0" applyBorder="1"/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right" wrapText="1"/>
    </xf>
    <xf numFmtId="0" fontId="2" fillId="0" borderId="29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2" fillId="34" borderId="29" xfId="0" applyFont="1" applyFill="1" applyBorder="1"/>
    <xf numFmtId="0" fontId="28" fillId="0" borderId="27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35" borderId="27" xfId="0" applyFont="1" applyFill="1" applyBorder="1" applyAlignment="1">
      <alignment wrapText="1"/>
    </xf>
    <xf numFmtId="0" fontId="0" fillId="35" borderId="27" xfId="0" applyFont="1" applyFill="1" applyBorder="1" applyAlignment="1">
      <alignment horizontal="right" wrapText="1"/>
    </xf>
    <xf numFmtId="0" fontId="0" fillId="35" borderId="27" xfId="0" applyFill="1" applyBorder="1"/>
    <xf numFmtId="0" fontId="1" fillId="36" borderId="27" xfId="0" applyFont="1" applyFill="1" applyBorder="1" applyAlignment="1">
      <alignment vertical="center" wrapText="1"/>
    </xf>
    <xf numFmtId="0" fontId="2" fillId="36" borderId="27" xfId="0" applyFont="1" applyFill="1" applyBorder="1"/>
    <xf numFmtId="0" fontId="0" fillId="0" borderId="29" xfId="0" applyFill="1" applyBorder="1"/>
    <xf numFmtId="0" fontId="30" fillId="0" borderId="27" xfId="0" applyFont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/>
    </xf>
    <xf numFmtId="0" fontId="2" fillId="0" borderId="28" xfId="0" applyFont="1" applyFill="1" applyBorder="1"/>
    <xf numFmtId="0" fontId="24" fillId="0" borderId="27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0" fillId="0" borderId="27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justify" vertical="center" wrapText="1"/>
    </xf>
    <xf numFmtId="0" fontId="2" fillId="0" borderId="27" xfId="0" applyFont="1" applyFill="1" applyBorder="1" applyAlignment="1">
      <alignment horizontal="left" vertical="center" wrapText="1" indent="8"/>
    </xf>
    <xf numFmtId="0" fontId="1" fillId="0" borderId="27" xfId="0" applyFont="1" applyFill="1" applyBorder="1" applyAlignment="1">
      <alignment horizontal="justify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28" xfId="0" applyBorder="1"/>
    <xf numFmtId="0" fontId="2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vertical="top" wrapText="1"/>
    </xf>
    <xf numFmtId="0" fontId="1" fillId="0" borderId="2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/>
    </xf>
    <xf numFmtId="0" fontId="1" fillId="0" borderId="2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justify" vertic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27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13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4.bin"/><Relationship Id="rId10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57" sqref="B57"/>
    </sheetView>
  </sheetViews>
  <sheetFormatPr defaultRowHeight="15" x14ac:dyDescent="0.25"/>
  <cols>
    <col min="1" max="1" width="20" customWidth="1"/>
  </cols>
  <sheetData>
    <row r="1" spans="1:7" x14ac:dyDescent="0.25">
      <c r="E1" t="s">
        <v>46</v>
      </c>
    </row>
    <row r="2" spans="1:7" x14ac:dyDescent="0.25">
      <c r="E2" t="s">
        <v>47</v>
      </c>
    </row>
    <row r="3" spans="1:7" x14ac:dyDescent="0.25">
      <c r="E3" t="s">
        <v>48</v>
      </c>
    </row>
    <row r="4" spans="1:7" x14ac:dyDescent="0.25">
      <c r="E4" t="s">
        <v>49</v>
      </c>
    </row>
    <row r="5" spans="1:7" x14ac:dyDescent="0.25">
      <c r="E5" t="s">
        <v>50</v>
      </c>
    </row>
    <row r="6" spans="1:7" ht="16.5" customHeight="1" thickBot="1" x14ac:dyDescent="0.3">
      <c r="A6" s="94" t="s">
        <v>34</v>
      </c>
      <c r="B6" s="94"/>
      <c r="C6" s="94"/>
      <c r="D6" s="94"/>
      <c r="E6" s="94"/>
      <c r="F6" s="94"/>
      <c r="G6" s="94"/>
    </row>
    <row r="7" spans="1:7" ht="17.25" thickTop="1" thickBot="1" x14ac:dyDescent="0.3">
      <c r="A7" s="107"/>
      <c r="B7" s="107"/>
      <c r="C7" s="107"/>
      <c r="D7" s="107"/>
      <c r="E7" s="107"/>
      <c r="F7" s="107"/>
      <c r="G7" s="107"/>
    </row>
    <row r="8" spans="1:7" ht="15.75" x14ac:dyDescent="0.25">
      <c r="A8" s="108"/>
      <c r="B8" s="109"/>
      <c r="C8" s="109"/>
      <c r="D8" s="109"/>
      <c r="E8" s="109"/>
      <c r="F8" s="109"/>
      <c r="G8" s="110"/>
    </row>
    <row r="9" spans="1:7" ht="15.75" customHeight="1" x14ac:dyDescent="0.25">
      <c r="A9" s="111" t="s">
        <v>35</v>
      </c>
      <c r="B9" s="112"/>
      <c r="C9" s="112"/>
      <c r="D9" s="112"/>
      <c r="E9" s="112"/>
      <c r="F9" s="112"/>
      <c r="G9" s="113"/>
    </row>
    <row r="10" spans="1:7" ht="31.5" customHeight="1" x14ac:dyDescent="0.25">
      <c r="A10" s="111" t="s">
        <v>36</v>
      </c>
      <c r="B10" s="112"/>
      <c r="C10" s="112"/>
      <c r="D10" s="112"/>
      <c r="E10" s="112"/>
      <c r="F10" s="112"/>
      <c r="G10" s="113"/>
    </row>
    <row r="11" spans="1:7" ht="47.25" customHeight="1" x14ac:dyDescent="0.25">
      <c r="A11" s="111" t="s">
        <v>37</v>
      </c>
      <c r="B11" s="112"/>
      <c r="C11" s="112"/>
      <c r="D11" s="112"/>
      <c r="E11" s="112"/>
      <c r="F11" s="112"/>
      <c r="G11" s="113"/>
    </row>
    <row r="12" spans="1:7" ht="15.75" x14ac:dyDescent="0.25">
      <c r="A12" s="101"/>
      <c r="B12" s="102"/>
      <c r="C12" s="102"/>
      <c r="D12" s="102"/>
      <c r="E12" s="102"/>
      <c r="F12" s="102"/>
      <c r="G12" s="103"/>
    </row>
    <row r="13" spans="1:7" ht="15.75" customHeight="1" x14ac:dyDescent="0.25">
      <c r="A13" s="101" t="s">
        <v>93</v>
      </c>
      <c r="B13" s="102"/>
      <c r="C13" s="102"/>
      <c r="D13" s="102"/>
      <c r="E13" s="102"/>
      <c r="F13" s="102"/>
      <c r="G13" s="103"/>
    </row>
    <row r="14" spans="1:7" ht="18.75" customHeight="1" thickBot="1" x14ac:dyDescent="0.3">
      <c r="A14" s="104" t="s">
        <v>38</v>
      </c>
      <c r="B14" s="105"/>
      <c r="C14" s="105"/>
      <c r="D14" s="105"/>
      <c r="E14" s="105"/>
      <c r="F14" s="105"/>
      <c r="G14" s="106"/>
    </row>
    <row r="15" spans="1:7" ht="15.75" x14ac:dyDescent="0.25">
      <c r="A15" s="93"/>
      <c r="B15" s="93"/>
      <c r="C15" s="93"/>
      <c r="D15" s="93"/>
      <c r="E15" s="93"/>
      <c r="F15" s="93"/>
      <c r="G15" s="93"/>
    </row>
    <row r="16" spans="1:7" ht="15.75" x14ac:dyDescent="0.25">
      <c r="A16" s="93"/>
      <c r="B16" s="93"/>
      <c r="C16" s="93"/>
      <c r="D16" s="93"/>
      <c r="E16" s="93"/>
      <c r="F16" s="93"/>
      <c r="G16" s="93"/>
    </row>
    <row r="17" spans="1:7" ht="16.5" thickBot="1" x14ac:dyDescent="0.3">
      <c r="A17" s="93"/>
      <c r="B17" s="93"/>
      <c r="C17" s="93"/>
      <c r="D17" s="93"/>
      <c r="E17" s="93"/>
      <c r="F17" s="93"/>
      <c r="G17" s="93"/>
    </row>
    <row r="18" spans="1:7" ht="32.25" customHeight="1" thickBot="1" x14ac:dyDescent="0.3">
      <c r="A18" s="11" t="s">
        <v>39</v>
      </c>
      <c r="B18" s="95" t="s">
        <v>40</v>
      </c>
      <c r="C18" s="96"/>
      <c r="D18" s="97"/>
      <c r="E18" s="6"/>
      <c r="F18" s="7" t="s">
        <v>41</v>
      </c>
      <c r="G18" s="8" t="s">
        <v>42</v>
      </c>
    </row>
    <row r="19" spans="1:7" ht="202.5" customHeight="1" thickBot="1" x14ac:dyDescent="0.3">
      <c r="A19" s="12" t="s">
        <v>43</v>
      </c>
      <c r="B19" s="98" t="s">
        <v>66</v>
      </c>
      <c r="C19" s="99"/>
      <c r="D19" s="100"/>
      <c r="E19" s="6"/>
      <c r="F19" s="90" t="s">
        <v>51</v>
      </c>
      <c r="G19" s="92"/>
    </row>
    <row r="20" spans="1:7" ht="16.5" thickBot="1" x14ac:dyDescent="0.3">
      <c r="A20" s="93"/>
      <c r="B20" s="93"/>
      <c r="C20" s="93"/>
      <c r="D20" s="93"/>
      <c r="E20" s="93"/>
      <c r="F20" s="93"/>
      <c r="G20" s="93"/>
    </row>
    <row r="21" spans="1:7" ht="16.5" thickBot="1" x14ac:dyDescent="0.3">
      <c r="A21" s="88"/>
      <c r="B21" s="89"/>
      <c r="C21" s="9" t="s">
        <v>44</v>
      </c>
      <c r="D21" s="90" t="s">
        <v>45</v>
      </c>
      <c r="E21" s="91"/>
      <c r="F21" s="91"/>
      <c r="G21" s="92"/>
    </row>
    <row r="22" spans="1:7" ht="75.75" customHeight="1" thickBot="1" x14ac:dyDescent="0.3">
      <c r="A22" s="88"/>
      <c r="B22" s="89"/>
      <c r="C22" s="10">
        <v>1400</v>
      </c>
      <c r="D22" s="90" t="s">
        <v>52</v>
      </c>
      <c r="E22" s="91"/>
      <c r="F22" s="91"/>
      <c r="G22" s="92"/>
    </row>
    <row r="23" spans="1:7" ht="15.75" x14ac:dyDescent="0.25">
      <c r="A23" s="93"/>
      <c r="B23" s="93"/>
      <c r="C23" s="93"/>
      <c r="D23" s="93"/>
      <c r="E23" s="93"/>
      <c r="F23" s="93"/>
      <c r="G23" s="93"/>
    </row>
  </sheetData>
  <customSheetViews>
    <customSheetView guid="{5E18EF89-F9C7-4F0D-BF50-4E2C9EE79E5F}" showPageBreaks="1" topLeftCell="A21">
      <selection activeCell="I17" sqref="I17"/>
      <pageMargins left="0.7" right="0.7" top="0.75" bottom="0.75" header="0.3" footer="0.3"/>
      <pageSetup paperSize="9" orientation="portrait" r:id="rId1"/>
    </customSheetView>
    <customSheetView guid="{CDD0E92D-54DE-4285-A4EF-B78E5F807308}" topLeftCell="A4">
      <selection activeCell="L11" sqref="L11"/>
      <pageMargins left="0.7" right="0.7" top="0.75" bottom="0.75" header="0.3" footer="0.3"/>
      <pageSetup paperSize="9" orientation="portrait" r:id="rId2"/>
    </customSheetView>
    <customSheetView guid="{4269060D-746A-43DE-A57A-A9B9E6724C3C}" topLeftCell="A4">
      <selection activeCell="L11" sqref="L11"/>
      <pageMargins left="0.7" right="0.7" top="0.75" bottom="0.75" header="0.3" footer="0.3"/>
      <pageSetup paperSize="9" orientation="portrait" r:id="rId3"/>
    </customSheetView>
    <customSheetView guid="{9C714F19-6581-4FEC-8489-C6933DC961F0}" topLeftCell="A4">
      <selection activeCell="L11" sqref="L11"/>
      <pageMargins left="0.7" right="0.7" top="0.75" bottom="0.75" header="0.3" footer="0.3"/>
      <pageSetup paperSize="9" orientation="portrait" r:id="rId4"/>
    </customSheetView>
    <customSheetView guid="{D596ED25-0CDD-4C71-AF37-DAFD37E88491}" topLeftCell="A4">
      <selection activeCell="L11" sqref="L11"/>
      <pageMargins left="0.7" right="0.7" top="0.75" bottom="0.75" header="0.3" footer="0.3"/>
      <pageSetup paperSize="9" orientation="portrait" r:id="rId5"/>
    </customSheetView>
    <customSheetView guid="{0F2C2072-C384-4793-A4BA-F71BE3BBC8A1}" topLeftCell="A4">
      <selection activeCell="L11" sqref="L11"/>
      <pageMargins left="0.7" right="0.7" top="0.75" bottom="0.75" header="0.3" footer="0.3"/>
      <pageSetup paperSize="9" orientation="portrait" r:id="rId6"/>
    </customSheetView>
    <customSheetView guid="{43D44B5E-B917-469B-9F43-915AFC2AEA70}" topLeftCell="A25">
      <selection activeCell="L11" sqref="L11"/>
      <pageMargins left="0.7" right="0.7" top="0.75" bottom="0.75" header="0.3" footer="0.3"/>
      <pageSetup paperSize="9" orientation="portrait" r:id="rId7"/>
    </customSheetView>
    <customSheetView guid="{6E727E30-BF59-4FEF-A683-D3A2851F0731}" topLeftCell="A4">
      <selection activeCell="L11" sqref="L11"/>
      <pageMargins left="0.7" right="0.7" top="0.75" bottom="0.75" header="0.3" footer="0.3"/>
      <pageSetup paperSize="9" orientation="portrait" r:id="rId8"/>
    </customSheetView>
    <customSheetView guid="{676E3133-E58A-473E-8313-3EA5DD28BF30}" topLeftCell="A4">
      <selection activeCell="L11" sqref="L11"/>
      <pageMargins left="0.7" right="0.7" top="0.75" bottom="0.75" header="0.3" footer="0.3"/>
      <pageSetup paperSize="9" orientation="portrait" r:id="rId9"/>
    </customSheetView>
    <customSheetView guid="{5D2FDA82-762D-4DB2-AAF0-B875A02BA294}" topLeftCell="A4">
      <selection activeCell="L11" sqref="L11"/>
      <pageMargins left="0.7" right="0.7" top="0.75" bottom="0.75" header="0.3" footer="0.3"/>
      <pageSetup paperSize="9" orientation="portrait" r:id="rId10"/>
    </customSheetView>
    <customSheetView guid="{FB6C10AC-1244-4D4D-B635-0D5E4A679AC6}" topLeftCell="A4">
      <selection activeCell="L11" sqref="L11"/>
      <pageMargins left="0.7" right="0.7" top="0.75" bottom="0.75" header="0.3" footer="0.3"/>
      <pageSetup paperSize="9" orientation="portrait" r:id="rId11"/>
    </customSheetView>
    <customSheetView guid="{F4D8EF4B-BD36-43B4-B357-977BB4E5B6F1}" topLeftCell="A16">
      <selection activeCell="L11" sqref="L11"/>
      <pageMargins left="0.7" right="0.7" top="0.75" bottom="0.75" header="0.3" footer="0.3"/>
      <pageSetup paperSize="9" orientation="portrait" r:id="rId12"/>
    </customSheetView>
  </customSheetViews>
  <mergeCells count="21">
    <mergeCell ref="A8:G8"/>
    <mergeCell ref="A9:G9"/>
    <mergeCell ref="A10:G10"/>
    <mergeCell ref="A11:G11"/>
    <mergeCell ref="A12:G12"/>
    <mergeCell ref="A22:B22"/>
    <mergeCell ref="D22:G22"/>
    <mergeCell ref="A23:G23"/>
    <mergeCell ref="A6:G6"/>
    <mergeCell ref="B18:D18"/>
    <mergeCell ref="B19:D19"/>
    <mergeCell ref="A20:G20"/>
    <mergeCell ref="A21:B21"/>
    <mergeCell ref="D21:G21"/>
    <mergeCell ref="F19:G19"/>
    <mergeCell ref="A13:G13"/>
    <mergeCell ref="A14:G14"/>
    <mergeCell ref="A15:G15"/>
    <mergeCell ref="A16:G16"/>
    <mergeCell ref="A17:G17"/>
    <mergeCell ref="A7:G7"/>
  </mergeCell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"/>
  <sheetViews>
    <sheetView tabSelected="1" zoomScale="70" zoomScaleNormal="70" workbookViewId="0">
      <selection activeCell="B57" sqref="B57"/>
    </sheetView>
  </sheetViews>
  <sheetFormatPr defaultRowHeight="15" x14ac:dyDescent="0.25"/>
  <cols>
    <col min="1" max="1" width="55.85546875" customWidth="1"/>
    <col min="2" max="3" width="9.140625" customWidth="1"/>
    <col min="4" max="5" width="17.28515625" customWidth="1"/>
    <col min="6" max="6" width="11.85546875" style="25" hidden="1" customWidth="1"/>
    <col min="7" max="7" width="12.28515625" style="25" hidden="1" customWidth="1"/>
    <col min="8" max="17" width="8.5703125" style="25" hidden="1" customWidth="1"/>
    <col min="18" max="18" width="11.7109375" style="25" hidden="1" customWidth="1"/>
    <col min="19" max="19" width="12.28515625" style="25" hidden="1" customWidth="1"/>
    <col min="20" max="20" width="8.5703125" style="25" hidden="1" customWidth="1"/>
    <col min="21" max="21" width="12.28515625" style="25" hidden="1" customWidth="1"/>
    <col min="22" max="22" width="8.5703125" style="25" hidden="1" customWidth="1"/>
    <col min="23" max="23" width="12.28515625" style="25" hidden="1" customWidth="1"/>
    <col min="24" max="24" width="11.85546875" style="25" hidden="1" customWidth="1"/>
    <col min="25" max="25" width="12.28515625" style="25" hidden="1" customWidth="1"/>
    <col min="26" max="26" width="0" hidden="1" customWidth="1"/>
    <col min="27" max="27" width="9.140625" hidden="1" customWidth="1"/>
    <col min="28" max="28" width="0" hidden="1" customWidth="1"/>
  </cols>
  <sheetData>
    <row r="1" spans="1:28" x14ac:dyDescent="0.25">
      <c r="A1" s="117" t="s">
        <v>0</v>
      </c>
      <c r="B1" s="117"/>
      <c r="C1" s="117"/>
      <c r="D1" s="117"/>
      <c r="E1" s="117"/>
      <c r="F1" s="22"/>
      <c r="X1" s="82"/>
    </row>
    <row r="2" spans="1:28" x14ac:dyDescent="0.25">
      <c r="A2" s="118"/>
      <c r="B2" s="118"/>
      <c r="C2" s="118"/>
      <c r="D2" s="118"/>
      <c r="E2" s="118"/>
      <c r="F2" s="23"/>
      <c r="X2" s="83"/>
    </row>
    <row r="3" spans="1:28" x14ac:dyDescent="0.25">
      <c r="A3" s="119" t="s">
        <v>1</v>
      </c>
      <c r="B3" s="119"/>
      <c r="C3" s="119"/>
      <c r="D3" s="119"/>
      <c r="E3" s="119"/>
      <c r="F3" s="115" t="s">
        <v>77</v>
      </c>
      <c r="G3" s="115"/>
      <c r="H3" s="115" t="s">
        <v>78</v>
      </c>
      <c r="I3" s="115"/>
      <c r="J3" s="115" t="s">
        <v>79</v>
      </c>
      <c r="K3" s="115"/>
      <c r="L3" s="115" t="s">
        <v>80</v>
      </c>
      <c r="M3" s="115"/>
      <c r="N3" s="115" t="s">
        <v>81</v>
      </c>
      <c r="O3" s="115"/>
      <c r="P3" s="115" t="s">
        <v>82</v>
      </c>
      <c r="Q3" s="115"/>
      <c r="R3" s="115" t="s">
        <v>83</v>
      </c>
      <c r="S3" s="115"/>
      <c r="T3" s="115" t="s">
        <v>84</v>
      </c>
      <c r="U3" s="115"/>
      <c r="V3" s="115" t="s">
        <v>88</v>
      </c>
      <c r="W3" s="115"/>
      <c r="X3" s="115" t="s">
        <v>77</v>
      </c>
      <c r="Y3" s="115"/>
    </row>
    <row r="4" spans="1:28" x14ac:dyDescent="0.25">
      <c r="A4" s="120" t="s">
        <v>2</v>
      </c>
      <c r="B4" s="121" t="s">
        <v>3</v>
      </c>
      <c r="C4" s="120" t="s">
        <v>4</v>
      </c>
      <c r="D4" s="120" t="s">
        <v>5</v>
      </c>
      <c r="E4" s="120"/>
      <c r="F4" s="122" t="s">
        <v>87</v>
      </c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4"/>
      <c r="X4" s="142"/>
      <c r="Y4" s="142"/>
    </row>
    <row r="5" spans="1:28" x14ac:dyDescent="0.25">
      <c r="A5" s="120"/>
      <c r="B5" s="121"/>
      <c r="C5" s="120"/>
      <c r="D5" s="121" t="s">
        <v>6</v>
      </c>
      <c r="E5" s="121" t="s">
        <v>7</v>
      </c>
      <c r="F5" s="125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42"/>
      <c r="Y5" s="142"/>
    </row>
    <row r="6" spans="1:28" ht="53.25" customHeight="1" x14ac:dyDescent="0.25">
      <c r="A6" s="120"/>
      <c r="B6" s="121"/>
      <c r="C6" s="120"/>
      <c r="D6" s="121"/>
      <c r="E6" s="121"/>
      <c r="F6" s="114" t="s">
        <v>67</v>
      </c>
      <c r="G6" s="114"/>
      <c r="H6" s="114" t="s">
        <v>68</v>
      </c>
      <c r="I6" s="114"/>
      <c r="J6" s="114" t="s">
        <v>69</v>
      </c>
      <c r="K6" s="114"/>
      <c r="L6" s="114" t="s">
        <v>70</v>
      </c>
      <c r="M6" s="114"/>
      <c r="N6" s="114" t="s">
        <v>71</v>
      </c>
      <c r="O6" s="114"/>
      <c r="P6" s="114" t="s">
        <v>72</v>
      </c>
      <c r="Q6" s="114"/>
      <c r="R6" s="114" t="s">
        <v>73</v>
      </c>
      <c r="S6" s="114"/>
      <c r="T6" s="114" t="s">
        <v>74</v>
      </c>
      <c r="U6" s="114"/>
      <c r="V6" s="114" t="s">
        <v>75</v>
      </c>
      <c r="W6" s="114"/>
      <c r="X6" s="114" t="s">
        <v>92</v>
      </c>
      <c r="Y6" s="114"/>
    </row>
    <row r="7" spans="1:28" ht="12.75" customHeight="1" x14ac:dyDescent="0.25">
      <c r="A7" s="35" t="s">
        <v>8</v>
      </c>
      <c r="B7" s="35" t="s">
        <v>9</v>
      </c>
      <c r="C7" s="35">
        <v>1</v>
      </c>
      <c r="D7" s="35">
        <v>2</v>
      </c>
      <c r="E7" s="35">
        <v>3</v>
      </c>
      <c r="F7" s="21" t="s">
        <v>6</v>
      </c>
      <c r="G7" s="27" t="s">
        <v>64</v>
      </c>
      <c r="H7" s="21" t="s">
        <v>6</v>
      </c>
      <c r="I7" s="27" t="s">
        <v>64</v>
      </c>
      <c r="J7" s="21" t="s">
        <v>6</v>
      </c>
      <c r="K7" s="27" t="s">
        <v>64</v>
      </c>
      <c r="L7" s="21" t="s">
        <v>6</v>
      </c>
      <c r="M7" s="27" t="s">
        <v>64</v>
      </c>
      <c r="N7" s="21" t="s">
        <v>6</v>
      </c>
      <c r="O7" s="27" t="s">
        <v>64</v>
      </c>
      <c r="P7" s="21" t="s">
        <v>6</v>
      </c>
      <c r="Q7" s="27" t="s">
        <v>64</v>
      </c>
      <c r="R7" s="21" t="s">
        <v>6</v>
      </c>
      <c r="S7" s="27" t="s">
        <v>64</v>
      </c>
      <c r="T7" s="21" t="s">
        <v>6</v>
      </c>
      <c r="U7" s="27" t="s">
        <v>64</v>
      </c>
      <c r="V7" s="21" t="s">
        <v>6</v>
      </c>
      <c r="W7" s="27" t="s">
        <v>64</v>
      </c>
      <c r="X7" s="21" t="s">
        <v>6</v>
      </c>
      <c r="Y7" s="27" t="s">
        <v>64</v>
      </c>
    </row>
    <row r="8" spans="1:28" x14ac:dyDescent="0.25">
      <c r="A8" s="116" t="s">
        <v>10</v>
      </c>
      <c r="B8" s="116"/>
      <c r="C8" s="116"/>
      <c r="D8" s="116"/>
      <c r="E8" s="116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7"/>
      <c r="Y8" s="58"/>
      <c r="AA8" t="s">
        <v>89</v>
      </c>
    </row>
    <row r="9" spans="1:28" x14ac:dyDescent="0.25">
      <c r="A9" s="71" t="s">
        <v>11</v>
      </c>
      <c r="B9" s="35">
        <v>2010</v>
      </c>
      <c r="C9" s="20">
        <f>D9+E9</f>
        <v>37</v>
      </c>
      <c r="D9" s="20">
        <f>F9+H9+J9+L9+N9+P9+R9+T9+V9+X9</f>
        <v>27</v>
      </c>
      <c r="E9" s="20">
        <f>G9+I9+K9+M9+O9+Q9+S9+U9+W9+Y9</f>
        <v>10</v>
      </c>
      <c r="F9" s="21">
        <v>5</v>
      </c>
      <c r="G9" s="20">
        <v>0</v>
      </c>
      <c r="H9" s="20">
        <v>0</v>
      </c>
      <c r="I9" s="27">
        <v>0</v>
      </c>
      <c r="J9" s="37">
        <v>3</v>
      </c>
      <c r="K9" s="37">
        <v>2</v>
      </c>
      <c r="L9" s="62">
        <v>0</v>
      </c>
      <c r="M9" s="63">
        <v>0</v>
      </c>
      <c r="N9" s="26"/>
      <c r="O9" s="26"/>
      <c r="P9" s="26">
        <v>0</v>
      </c>
      <c r="Q9" s="40">
        <v>0</v>
      </c>
      <c r="R9" s="43">
        <v>13</v>
      </c>
      <c r="S9" s="42">
        <v>8</v>
      </c>
      <c r="T9" s="49"/>
      <c r="U9" s="24"/>
      <c r="V9" s="24">
        <v>5</v>
      </c>
      <c r="W9" s="24"/>
      <c r="X9" s="21">
        <v>1</v>
      </c>
      <c r="Y9" s="20">
        <v>0</v>
      </c>
      <c r="AA9">
        <f>44</f>
        <v>44</v>
      </c>
    </row>
    <row r="10" spans="1:28" x14ac:dyDescent="0.25">
      <c r="A10" s="71" t="s">
        <v>13</v>
      </c>
      <c r="B10" s="35">
        <v>2021</v>
      </c>
      <c r="C10" s="20">
        <f>D10+E10</f>
        <v>37</v>
      </c>
      <c r="D10" s="20">
        <f t="shared" ref="D10:D16" si="0">F10+H10+J10+L10+N10+P10+R10+T10+V10+X10</f>
        <v>27</v>
      </c>
      <c r="E10" s="20">
        <f t="shared" ref="E10:E16" si="1">G10+I10+K10+M10+O10+Q10+S10+U10+W10+Y10</f>
        <v>10</v>
      </c>
      <c r="F10" s="21">
        <v>5</v>
      </c>
      <c r="G10" s="20">
        <v>0</v>
      </c>
      <c r="H10" s="20">
        <v>0</v>
      </c>
      <c r="I10" s="27">
        <v>0</v>
      </c>
      <c r="J10" s="37">
        <v>3</v>
      </c>
      <c r="K10" s="37">
        <v>2</v>
      </c>
      <c r="L10" s="62">
        <v>0</v>
      </c>
      <c r="M10" s="63">
        <v>0</v>
      </c>
      <c r="N10" s="26"/>
      <c r="O10" s="26"/>
      <c r="P10" s="26">
        <v>0</v>
      </c>
      <c r="Q10" s="40">
        <v>0</v>
      </c>
      <c r="R10" s="43">
        <v>13</v>
      </c>
      <c r="S10" s="42">
        <v>8</v>
      </c>
      <c r="T10" s="41"/>
      <c r="U10" s="24"/>
      <c r="V10" s="24">
        <v>5</v>
      </c>
      <c r="W10" s="24"/>
      <c r="X10" s="21">
        <v>1</v>
      </c>
      <c r="Y10" s="20">
        <v>0</v>
      </c>
      <c r="Z10">
        <v>21</v>
      </c>
    </row>
    <row r="11" spans="1:28" ht="30" x14ac:dyDescent="0.25">
      <c r="A11" s="72" t="s">
        <v>76</v>
      </c>
      <c r="B11" s="35">
        <v>2022</v>
      </c>
      <c r="C11" s="20">
        <f t="shared" ref="C11:C16" si="2">D11+E11</f>
        <v>30</v>
      </c>
      <c r="D11" s="20">
        <f>F11+H11+J11+L11+N11+P11+R11+T11+V11+X11</f>
        <v>23</v>
      </c>
      <c r="E11" s="20">
        <f t="shared" si="1"/>
        <v>7</v>
      </c>
      <c r="F11" s="21">
        <v>5</v>
      </c>
      <c r="G11" s="20">
        <v>0</v>
      </c>
      <c r="H11" s="20">
        <v>0</v>
      </c>
      <c r="I11" s="27">
        <v>0</v>
      </c>
      <c r="J11" s="37">
        <v>3</v>
      </c>
      <c r="K11" s="37">
        <v>2</v>
      </c>
      <c r="L11" s="62">
        <v>0</v>
      </c>
      <c r="M11" s="63">
        <v>0</v>
      </c>
      <c r="N11" s="26"/>
      <c r="O11" s="26"/>
      <c r="P11" s="26">
        <v>0</v>
      </c>
      <c r="Q11" s="40">
        <v>0</v>
      </c>
      <c r="R11" s="43">
        <v>10</v>
      </c>
      <c r="S11" s="42">
        <v>5</v>
      </c>
      <c r="T11" s="41"/>
      <c r="U11" s="24"/>
      <c r="V11" s="24">
        <v>4</v>
      </c>
      <c r="W11" s="24"/>
      <c r="X11" s="21">
        <v>1</v>
      </c>
      <c r="Y11" s="20">
        <v>0</v>
      </c>
      <c r="AA11">
        <v>26</v>
      </c>
      <c r="AB11">
        <f>E9*2</f>
        <v>20</v>
      </c>
    </row>
    <row r="12" spans="1:28" x14ac:dyDescent="0.25">
      <c r="A12" s="73" t="s">
        <v>14</v>
      </c>
      <c r="B12" s="35">
        <v>2023</v>
      </c>
      <c r="C12" s="20">
        <f t="shared" si="2"/>
        <v>0</v>
      </c>
      <c r="D12" s="20">
        <f t="shared" si="0"/>
        <v>0</v>
      </c>
      <c r="E12" s="20">
        <f t="shared" si="1"/>
        <v>0</v>
      </c>
      <c r="F12" s="21"/>
      <c r="G12" s="24">
        <v>0</v>
      </c>
      <c r="H12" s="20">
        <v>0</v>
      </c>
      <c r="I12" s="27">
        <v>0</v>
      </c>
      <c r="J12" s="37">
        <v>0</v>
      </c>
      <c r="K12" s="37">
        <v>0</v>
      </c>
      <c r="L12" s="62">
        <v>0</v>
      </c>
      <c r="M12" s="63">
        <v>0</v>
      </c>
      <c r="N12" s="26"/>
      <c r="O12" s="26"/>
      <c r="P12" s="26">
        <v>0</v>
      </c>
      <c r="Q12" s="40">
        <v>0</v>
      </c>
      <c r="R12" s="43">
        <v>0</v>
      </c>
      <c r="S12" s="42">
        <v>0</v>
      </c>
      <c r="T12" s="41"/>
      <c r="U12" s="24"/>
      <c r="V12" s="24"/>
      <c r="W12" s="24"/>
      <c r="X12" s="21"/>
      <c r="Y12" s="37">
        <v>0</v>
      </c>
    </row>
    <row r="13" spans="1:28" ht="75" x14ac:dyDescent="0.25">
      <c r="A13" s="72" t="s">
        <v>15</v>
      </c>
      <c r="B13" s="35">
        <v>2024</v>
      </c>
      <c r="C13" s="20">
        <f t="shared" si="2"/>
        <v>0</v>
      </c>
      <c r="D13" s="20">
        <f t="shared" si="0"/>
        <v>0</v>
      </c>
      <c r="E13" s="20">
        <f t="shared" si="1"/>
        <v>0</v>
      </c>
      <c r="F13" s="21">
        <v>0</v>
      </c>
      <c r="G13" s="24">
        <v>0</v>
      </c>
      <c r="H13" s="20">
        <v>0</v>
      </c>
      <c r="I13" s="27">
        <v>0</v>
      </c>
      <c r="J13" s="37">
        <v>0</v>
      </c>
      <c r="K13" s="37">
        <v>0</v>
      </c>
      <c r="L13" s="62">
        <v>0</v>
      </c>
      <c r="M13" s="63">
        <v>0</v>
      </c>
      <c r="N13" s="26"/>
      <c r="O13" s="26"/>
      <c r="P13" s="26">
        <v>0</v>
      </c>
      <c r="Q13" s="40">
        <v>0</v>
      </c>
      <c r="R13" s="43">
        <v>0</v>
      </c>
      <c r="S13" s="42">
        <v>0</v>
      </c>
      <c r="T13" s="41"/>
      <c r="U13" s="24"/>
      <c r="V13" s="24"/>
      <c r="W13" s="24"/>
      <c r="X13" s="21">
        <v>0</v>
      </c>
      <c r="Y13" s="37">
        <v>0</v>
      </c>
    </row>
    <row r="14" spans="1:28" ht="90" x14ac:dyDescent="0.25">
      <c r="A14" s="72" t="s">
        <v>16</v>
      </c>
      <c r="B14" s="35">
        <v>2025</v>
      </c>
      <c r="C14" s="20">
        <f t="shared" si="2"/>
        <v>7</v>
      </c>
      <c r="D14" s="20">
        <f t="shared" si="0"/>
        <v>4</v>
      </c>
      <c r="E14" s="20">
        <f t="shared" si="1"/>
        <v>3</v>
      </c>
      <c r="F14" s="21">
        <v>0</v>
      </c>
      <c r="G14" s="24">
        <v>0</v>
      </c>
      <c r="H14" s="20">
        <v>0</v>
      </c>
      <c r="I14" s="27">
        <v>0</v>
      </c>
      <c r="J14" s="37">
        <v>0</v>
      </c>
      <c r="K14" s="37">
        <v>0</v>
      </c>
      <c r="L14" s="62">
        <v>0</v>
      </c>
      <c r="M14" s="63">
        <v>0</v>
      </c>
      <c r="N14" s="26"/>
      <c r="O14" s="26"/>
      <c r="P14" s="26">
        <v>0</v>
      </c>
      <c r="Q14" s="40">
        <v>0</v>
      </c>
      <c r="R14" s="43">
        <v>3</v>
      </c>
      <c r="S14" s="42">
        <v>3</v>
      </c>
      <c r="T14" s="49"/>
      <c r="U14" s="24"/>
      <c r="V14" s="24">
        <v>1</v>
      </c>
      <c r="W14" s="24"/>
      <c r="X14" s="21">
        <v>0</v>
      </c>
      <c r="Y14" s="37">
        <v>0</v>
      </c>
    </row>
    <row r="15" spans="1:28" ht="90" x14ac:dyDescent="0.25">
      <c r="A15" s="72" t="s">
        <v>17</v>
      </c>
      <c r="B15" s="35">
        <v>2026</v>
      </c>
      <c r="C15" s="20">
        <f t="shared" si="2"/>
        <v>0</v>
      </c>
      <c r="D15" s="20">
        <f t="shared" si="0"/>
        <v>0</v>
      </c>
      <c r="E15" s="20">
        <f t="shared" si="1"/>
        <v>0</v>
      </c>
      <c r="F15" s="21">
        <v>0</v>
      </c>
      <c r="G15" s="24">
        <v>0</v>
      </c>
      <c r="H15" s="20">
        <v>0</v>
      </c>
      <c r="I15" s="27">
        <v>0</v>
      </c>
      <c r="J15" s="37">
        <v>0</v>
      </c>
      <c r="K15" s="37">
        <v>0</v>
      </c>
      <c r="L15" s="62">
        <v>0</v>
      </c>
      <c r="M15" s="63">
        <v>0</v>
      </c>
      <c r="N15" s="26"/>
      <c r="O15" s="26"/>
      <c r="P15" s="26">
        <v>0</v>
      </c>
      <c r="Q15" s="40">
        <v>0</v>
      </c>
      <c r="R15" s="43">
        <v>0</v>
      </c>
      <c r="S15" s="42">
        <v>0</v>
      </c>
      <c r="T15" s="41"/>
      <c r="U15" s="24"/>
      <c r="V15" s="24"/>
      <c r="W15" s="24"/>
      <c r="X15" s="21">
        <v>0</v>
      </c>
      <c r="Y15" s="37">
        <v>0</v>
      </c>
    </row>
    <row r="16" spans="1:28" ht="120" x14ac:dyDescent="0.25">
      <c r="A16" s="72" t="s">
        <v>18</v>
      </c>
      <c r="B16" s="35">
        <v>2027</v>
      </c>
      <c r="C16" s="20">
        <f t="shared" si="2"/>
        <v>0</v>
      </c>
      <c r="D16" s="20">
        <f t="shared" si="0"/>
        <v>0</v>
      </c>
      <c r="E16" s="20">
        <f t="shared" si="1"/>
        <v>0</v>
      </c>
      <c r="F16" s="21">
        <v>0</v>
      </c>
      <c r="G16" s="24">
        <v>0</v>
      </c>
      <c r="H16" s="20">
        <v>0</v>
      </c>
      <c r="I16" s="27">
        <v>0</v>
      </c>
      <c r="J16" s="37">
        <v>0</v>
      </c>
      <c r="K16" s="37">
        <v>0</v>
      </c>
      <c r="L16" s="62">
        <v>0</v>
      </c>
      <c r="M16" s="63">
        <v>0</v>
      </c>
      <c r="N16" s="26"/>
      <c r="O16" s="26"/>
      <c r="P16" s="26">
        <v>0</v>
      </c>
      <c r="Q16" s="40">
        <v>0</v>
      </c>
      <c r="R16" s="43">
        <v>0</v>
      </c>
      <c r="S16" s="42">
        <v>0</v>
      </c>
      <c r="T16" s="41"/>
      <c r="U16" s="24"/>
      <c r="V16" s="24"/>
      <c r="W16" s="24"/>
      <c r="X16" s="21">
        <v>0</v>
      </c>
      <c r="Y16" s="37">
        <v>0</v>
      </c>
    </row>
    <row r="17" spans="1:25" x14ac:dyDescent="0.25">
      <c r="A17" s="74" t="s">
        <v>19</v>
      </c>
      <c r="B17" s="35">
        <v>2100</v>
      </c>
      <c r="C17" s="35">
        <f t="shared" ref="C17:W17" si="3">SUM(C9:C16)</f>
        <v>111</v>
      </c>
      <c r="D17" s="35">
        <f t="shared" si="3"/>
        <v>81</v>
      </c>
      <c r="E17" s="35">
        <f t="shared" si="3"/>
        <v>30</v>
      </c>
      <c r="F17" s="53">
        <f t="shared" si="3"/>
        <v>15</v>
      </c>
      <c r="G17" s="53">
        <f t="shared" si="3"/>
        <v>0</v>
      </c>
      <c r="H17" s="53">
        <f t="shared" si="3"/>
        <v>0</v>
      </c>
      <c r="I17" s="53">
        <f t="shared" si="3"/>
        <v>0</v>
      </c>
      <c r="J17" s="53">
        <f t="shared" si="3"/>
        <v>9</v>
      </c>
      <c r="K17" s="53">
        <f t="shared" si="3"/>
        <v>6</v>
      </c>
      <c r="L17" s="53">
        <f t="shared" si="3"/>
        <v>0</v>
      </c>
      <c r="M17" s="53">
        <f t="shared" si="3"/>
        <v>0</v>
      </c>
      <c r="N17" s="53">
        <f t="shared" si="3"/>
        <v>0</v>
      </c>
      <c r="O17" s="53">
        <f t="shared" si="3"/>
        <v>0</v>
      </c>
      <c r="P17" s="53">
        <f t="shared" si="3"/>
        <v>0</v>
      </c>
      <c r="Q17" s="53">
        <f t="shared" si="3"/>
        <v>0</v>
      </c>
      <c r="R17" s="53">
        <f t="shared" si="3"/>
        <v>39</v>
      </c>
      <c r="S17" s="53">
        <f t="shared" si="3"/>
        <v>24</v>
      </c>
      <c r="T17" s="53">
        <f t="shared" si="3"/>
        <v>0</v>
      </c>
      <c r="U17" s="53">
        <f t="shared" si="3"/>
        <v>0</v>
      </c>
      <c r="V17" s="53">
        <f t="shared" si="3"/>
        <v>15</v>
      </c>
      <c r="W17" s="53">
        <f t="shared" si="3"/>
        <v>0</v>
      </c>
      <c r="X17" s="53">
        <f t="shared" ref="X17:Y17" si="4">SUM(X9:X16)</f>
        <v>3</v>
      </c>
      <c r="Y17" s="53">
        <f t="shared" si="4"/>
        <v>0</v>
      </c>
    </row>
    <row r="19" spans="1:25" x14ac:dyDescent="0.25">
      <c r="F19">
        <f t="shared" ref="F19:W19" si="5">SUM(F11:F16)-F10</f>
        <v>0</v>
      </c>
      <c r="G19">
        <f t="shared" si="5"/>
        <v>0</v>
      </c>
      <c r="H19">
        <f t="shared" si="5"/>
        <v>0</v>
      </c>
      <c r="I19">
        <f t="shared" si="5"/>
        <v>0</v>
      </c>
      <c r="J19">
        <f t="shared" si="5"/>
        <v>0</v>
      </c>
      <c r="K19">
        <f t="shared" si="5"/>
        <v>0</v>
      </c>
      <c r="L19">
        <f t="shared" si="5"/>
        <v>0</v>
      </c>
      <c r="M19">
        <f t="shared" si="5"/>
        <v>0</v>
      </c>
      <c r="N19">
        <f t="shared" si="5"/>
        <v>0</v>
      </c>
      <c r="O19">
        <f t="shared" si="5"/>
        <v>0</v>
      </c>
      <c r="P19">
        <f t="shared" si="5"/>
        <v>0</v>
      </c>
      <c r="Q19">
        <f t="shared" si="5"/>
        <v>0</v>
      </c>
      <c r="R19">
        <f t="shared" si="5"/>
        <v>0</v>
      </c>
      <c r="S19">
        <f t="shared" si="5"/>
        <v>0</v>
      </c>
      <c r="T19">
        <f t="shared" si="5"/>
        <v>0</v>
      </c>
      <c r="U19">
        <f t="shared" si="5"/>
        <v>0</v>
      </c>
      <c r="V19">
        <f t="shared" si="5"/>
        <v>0</v>
      </c>
      <c r="W19">
        <f t="shared" si="5"/>
        <v>0</v>
      </c>
      <c r="X19">
        <f t="shared" ref="X19:Y19" si="6">SUM(X11:X16)-X10</f>
        <v>0</v>
      </c>
      <c r="Y19">
        <f t="shared" si="6"/>
        <v>0</v>
      </c>
    </row>
  </sheetData>
  <customSheetViews>
    <customSheetView guid="{5E18EF89-F9C7-4F0D-BF50-4E2C9EE79E5F}" scale="70" showPageBreaks="1" fitToPage="1" hiddenColumns="1">
      <selection activeCell="Y1" sqref="Y1:Y1048576"/>
      <pageMargins left="0.70866141732283472" right="0.70866141732283472" top="0.74803149606299213" bottom="0.74803149606299213" header="0.31496062992125984" footer="0.31496062992125984"/>
      <pageSetup paperSize="9" scale="80" orientation="portrait" r:id="rId1"/>
    </customSheetView>
    <customSheetView guid="{CDD0E92D-54DE-4285-A4EF-B78E5F807308}" scale="85" fitToPage="1">
      <selection activeCell="D18" sqref="D18"/>
      <pageMargins left="0.70866141732283472" right="0.70866141732283472" top="0.74803149606299213" bottom="0.74803149606299213" header="0.31496062992125984" footer="0.31496062992125984"/>
      <pageSetup paperSize="9" scale="48" orientation="portrait" r:id="rId2"/>
    </customSheetView>
    <customSheetView guid="{4269060D-746A-43DE-A57A-A9B9E6724C3C}" scale="70" fitToPage="1" hiddenColumns="1" topLeftCell="A22">
      <selection activeCell="N9" sqref="N9:N44"/>
      <pageMargins left="0.70866141732283472" right="0.70866141732283472" top="0.74803149606299213" bottom="0.74803149606299213" header="0.31496062992125984" footer="0.31496062992125984"/>
      <pageSetup paperSize="9" scale="48" orientation="portrait" r:id="rId3"/>
    </customSheetView>
    <customSheetView guid="{9C714F19-6581-4FEC-8489-C6933DC961F0}" scale="70" fitToPage="1" hiddenColumns="1">
      <pane xSplit="2" ySplit="6" topLeftCell="P39" activePane="bottomRight" state="frozen"/>
      <selection pane="bottomRight" activeCell="T44" sqref="T44"/>
      <pageMargins left="0.70866141732283472" right="0.70866141732283472" top="0.74803149606299213" bottom="0.74803149606299213" header="0.31496062992125984" footer="0.31496062992125984"/>
      <pageSetup paperSize="9" scale="48" orientation="portrait" r:id="rId4"/>
    </customSheetView>
    <customSheetView guid="{D596ED25-0CDD-4C71-AF37-DAFD37E88491}" scale="70" fitToPage="1" hiddenColumns="1">
      <selection activeCell="K36" sqref="K36"/>
      <pageMargins left="0.70866141732283472" right="0.70866141732283472" top="0.74803149606299213" bottom="0.74803149606299213" header="0.31496062992125984" footer="0.31496062992125984"/>
      <pageSetup paperSize="9" scale="48" orientation="portrait" r:id="rId5"/>
    </customSheetView>
    <customSheetView guid="{0F2C2072-C384-4793-A4BA-F71BE3BBC8A1}" scale="80" fitToPage="1">
      <selection activeCell="E7" sqref="E1:V1048576"/>
      <pageMargins left="0.70866141732283472" right="0.70866141732283472" top="0.74803149606299213" bottom="0.74803149606299213" header="0.31496062992125984" footer="0.31496062992125984"/>
      <pageSetup paperSize="9" scale="48" orientation="portrait" r:id="rId6"/>
    </customSheetView>
    <customSheetView guid="{43D44B5E-B917-469B-9F43-915AFC2AEA70}" scale="70" fitToPage="1" hiddenColumns="1">
      <pane xSplit="2" ySplit="6" topLeftCell="G7" activePane="bottomRight" state="frozen"/>
      <selection pane="bottomRight" activeCell="P17" sqref="P17"/>
      <pageMargins left="0.70866141732283472" right="0.70866141732283472" top="0.74803149606299213" bottom="0.74803149606299213" header="0.31496062992125984" footer="0.31496062992125984"/>
      <pageSetup paperSize="9" scale="48" orientation="portrait" r:id="rId7"/>
    </customSheetView>
    <customSheetView guid="{6E727E30-BF59-4FEF-A683-D3A2851F0731}" scale="70" fitToPage="1" hiddenColumns="1" topLeftCell="A22">
      <selection activeCell="N9" sqref="N9:N44"/>
      <pageMargins left="0.70866141732283472" right="0.70866141732283472" top="0.74803149606299213" bottom="0.74803149606299213" header="0.31496062992125984" footer="0.31496062992125984"/>
      <pageSetup paperSize="9" scale="48" orientation="portrait" r:id="rId8"/>
    </customSheetView>
    <customSheetView guid="{676E3133-E58A-473E-8313-3EA5DD28BF30}" scale="70" fitToPage="1" hiddenColumns="1">
      <selection activeCell="I15" sqref="I15"/>
      <pageMargins left="0.70866141732283472" right="0.70866141732283472" top="0.74803149606299213" bottom="0.74803149606299213" header="0.31496062992125984" footer="0.31496062992125984"/>
      <pageSetup paperSize="9" scale="48" orientation="portrait" r:id="rId9"/>
    </customSheetView>
    <customSheetView guid="{5D2FDA82-762D-4DB2-AAF0-B875A02BA294}" scale="70" fitToPage="1" hiddenColumns="1">
      <pane xSplit="2" ySplit="6" topLeftCell="C28" activePane="bottomRight" state="frozen"/>
      <selection pane="bottomRight" activeCell="M17" sqref="M17"/>
      <pageMargins left="0.70866141732283472" right="0.70866141732283472" top="0.74803149606299213" bottom="0.74803149606299213" header="0.31496062992125984" footer="0.31496062992125984"/>
      <pageSetup paperSize="9" scale="48" orientation="portrait" r:id="rId10"/>
    </customSheetView>
    <customSheetView guid="{FB6C10AC-1244-4D4D-B635-0D5E4A679AC6}" scale="70" fitToPage="1" hiddenColumns="1">
      <selection activeCell="G42" sqref="G42"/>
      <pageMargins left="0.70866141732283472" right="0.70866141732283472" top="0.74803149606299213" bottom="0.74803149606299213" header="0.31496062992125984" footer="0.31496062992125984"/>
      <pageSetup paperSize="9" scale="48" orientation="portrait" r:id="rId11"/>
    </customSheetView>
    <customSheetView guid="{F4D8EF4B-BD36-43B4-B357-977BB4E5B6F1}" scale="80" fitToPage="1" topLeftCell="A37">
      <selection activeCell="J9" sqref="J9"/>
      <pageMargins left="0.70866141732283472" right="0.70866141732283472" top="0.74803149606299213" bottom="0.74803149606299213" header="0.31496062992125984" footer="0.31496062992125984"/>
      <pageSetup paperSize="9" scale="48" orientation="portrait" r:id="rId12"/>
    </customSheetView>
  </customSheetViews>
  <mergeCells count="31">
    <mergeCell ref="X3:Y3"/>
    <mergeCell ref="X6:Y6"/>
    <mergeCell ref="V6:W6"/>
    <mergeCell ref="V3:W3"/>
    <mergeCell ref="P3:Q3"/>
    <mergeCell ref="P6:Q6"/>
    <mergeCell ref="R3:S3"/>
    <mergeCell ref="R6:S6"/>
    <mergeCell ref="F4:W5"/>
    <mergeCell ref="F6:G6"/>
    <mergeCell ref="F3:G3"/>
    <mergeCell ref="H6:I6"/>
    <mergeCell ref="H3:I3"/>
    <mergeCell ref="J3:K3"/>
    <mergeCell ref="T3:U3"/>
    <mergeCell ref="T6:U6"/>
    <mergeCell ref="J6:K6"/>
    <mergeCell ref="L3:M3"/>
    <mergeCell ref="L6:M6"/>
    <mergeCell ref="N3:O3"/>
    <mergeCell ref="N6:O6"/>
    <mergeCell ref="A8:E8"/>
    <mergeCell ref="A1:E1"/>
    <mergeCell ref="A2:E2"/>
    <mergeCell ref="A3:E3"/>
    <mergeCell ref="A4:A6"/>
    <mergeCell ref="B4:B6"/>
    <mergeCell ref="C4:C6"/>
    <mergeCell ref="D4:E4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80" orientation="landscape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0"/>
  <sheetViews>
    <sheetView tabSelected="1" zoomScale="70" zoomScaleNormal="70" workbookViewId="0">
      <selection activeCell="B57" sqref="B57"/>
    </sheetView>
  </sheetViews>
  <sheetFormatPr defaultRowHeight="15" x14ac:dyDescent="0.25"/>
  <cols>
    <col min="1" max="1" width="50.42578125" customWidth="1"/>
    <col min="3" max="4" width="9.140625" customWidth="1"/>
    <col min="5" max="5" width="14.85546875" customWidth="1"/>
    <col min="6" max="6" width="12.140625" customWidth="1"/>
    <col min="7" max="7" width="9.140625" customWidth="1"/>
    <col min="8" max="35" width="12.140625" hidden="1" customWidth="1"/>
    <col min="36" max="37" width="0" hidden="1" customWidth="1"/>
  </cols>
  <sheetData>
    <row r="1" spans="1:37" ht="15.75" x14ac:dyDescent="0.25">
      <c r="A1" s="3" t="s">
        <v>20</v>
      </c>
    </row>
    <row r="2" spans="1:37" ht="15.75" x14ac:dyDescent="0.25">
      <c r="A2" s="4" t="s">
        <v>21</v>
      </c>
    </row>
    <row r="3" spans="1:37" ht="40.5" customHeight="1" x14ac:dyDescent="0.25">
      <c r="A3" s="53" t="s">
        <v>2</v>
      </c>
      <c r="B3" s="84" t="s">
        <v>3</v>
      </c>
      <c r="C3" s="84" t="s">
        <v>22</v>
      </c>
      <c r="D3" s="84" t="s">
        <v>23</v>
      </c>
      <c r="E3" s="85" t="s">
        <v>24</v>
      </c>
      <c r="F3" s="85" t="s">
        <v>25</v>
      </c>
      <c r="G3" s="81" t="s">
        <v>63</v>
      </c>
      <c r="H3" s="129" t="s">
        <v>67</v>
      </c>
      <c r="I3" s="128"/>
      <c r="J3" s="128"/>
      <c r="K3" s="128" t="s">
        <v>68</v>
      </c>
      <c r="L3" s="128"/>
      <c r="M3" s="128"/>
      <c r="N3" s="128" t="s">
        <v>69</v>
      </c>
      <c r="O3" s="128"/>
      <c r="P3" s="128"/>
      <c r="Q3" s="128" t="s">
        <v>70</v>
      </c>
      <c r="R3" s="128"/>
      <c r="S3" s="128"/>
      <c r="T3" s="128" t="s">
        <v>71</v>
      </c>
      <c r="U3" s="128"/>
      <c r="V3" s="128"/>
      <c r="W3" s="128" t="s">
        <v>72</v>
      </c>
      <c r="X3" s="128"/>
      <c r="Y3" s="128"/>
      <c r="Z3" s="128" t="s">
        <v>73</v>
      </c>
      <c r="AA3" s="128"/>
      <c r="AB3" s="128"/>
      <c r="AC3" s="128" t="s">
        <v>74</v>
      </c>
      <c r="AD3" s="128"/>
      <c r="AE3" s="128"/>
      <c r="AF3" s="128" t="s">
        <v>75</v>
      </c>
      <c r="AG3" s="128"/>
      <c r="AH3" s="128"/>
      <c r="AI3" s="128" t="s">
        <v>92</v>
      </c>
      <c r="AJ3" s="128"/>
      <c r="AK3" s="128"/>
    </row>
    <row r="4" spans="1:37" x14ac:dyDescent="0.25">
      <c r="A4" s="53" t="s">
        <v>8</v>
      </c>
      <c r="B4" s="21" t="s">
        <v>9</v>
      </c>
      <c r="C4" s="53">
        <v>1</v>
      </c>
      <c r="D4" s="53">
        <v>2</v>
      </c>
      <c r="E4" s="53">
        <v>3</v>
      </c>
      <c r="F4" s="53">
        <v>4</v>
      </c>
      <c r="G4" s="53">
        <v>5</v>
      </c>
      <c r="H4" s="44" t="s">
        <v>24</v>
      </c>
      <c r="I4" s="29" t="s">
        <v>25</v>
      </c>
      <c r="J4" s="29" t="s">
        <v>63</v>
      </c>
      <c r="K4" s="29" t="s">
        <v>24</v>
      </c>
      <c r="L4" s="29" t="s">
        <v>25</v>
      </c>
      <c r="M4" s="29" t="s">
        <v>63</v>
      </c>
      <c r="N4" s="29" t="s">
        <v>24</v>
      </c>
      <c r="O4" s="29" t="s">
        <v>25</v>
      </c>
      <c r="P4" s="29" t="s">
        <v>63</v>
      </c>
      <c r="Q4" s="29" t="s">
        <v>24</v>
      </c>
      <c r="R4" s="29" t="s">
        <v>25</v>
      </c>
      <c r="S4" s="29" t="s">
        <v>63</v>
      </c>
      <c r="T4" s="29" t="s">
        <v>24</v>
      </c>
      <c r="U4" s="29" t="s">
        <v>25</v>
      </c>
      <c r="V4" s="29" t="s">
        <v>63</v>
      </c>
      <c r="W4" s="29" t="s">
        <v>24</v>
      </c>
      <c r="X4" s="29" t="s">
        <v>25</v>
      </c>
      <c r="Y4" s="29" t="s">
        <v>63</v>
      </c>
      <c r="Z4" s="29" t="s">
        <v>24</v>
      </c>
      <c r="AA4" s="29" t="s">
        <v>25</v>
      </c>
      <c r="AB4" s="29" t="s">
        <v>63</v>
      </c>
      <c r="AC4" s="29" t="s">
        <v>24</v>
      </c>
      <c r="AD4" s="29" t="s">
        <v>25</v>
      </c>
      <c r="AE4" s="29" t="s">
        <v>63</v>
      </c>
      <c r="AF4" s="29" t="s">
        <v>24</v>
      </c>
      <c r="AG4" s="29" t="s">
        <v>25</v>
      </c>
      <c r="AH4" s="29" t="s">
        <v>63</v>
      </c>
      <c r="AI4" s="38" t="s">
        <v>24</v>
      </c>
      <c r="AJ4" s="38" t="s">
        <v>25</v>
      </c>
      <c r="AK4" s="38" t="s">
        <v>63</v>
      </c>
    </row>
    <row r="5" spans="1:37" x14ac:dyDescent="0.25">
      <c r="A5" s="84" t="s">
        <v>33</v>
      </c>
      <c r="B5" s="53">
        <v>3010</v>
      </c>
      <c r="C5" s="21">
        <f>SUM(E5:G5)</f>
        <v>76.5</v>
      </c>
      <c r="D5" s="21">
        <f>SUM(D6:D10)</f>
        <v>0</v>
      </c>
      <c r="E5" s="21">
        <f>SUM(E6:E10)</f>
        <v>11.5</v>
      </c>
      <c r="F5" s="21">
        <f>SUM(F6:F10)</f>
        <v>35</v>
      </c>
      <c r="G5" s="21">
        <f>SUM(G6:G10)</f>
        <v>30</v>
      </c>
      <c r="H5" s="45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10</v>
      </c>
      <c r="Q5" s="60">
        <v>0</v>
      </c>
      <c r="R5" s="60">
        <v>0</v>
      </c>
      <c r="S5" s="61">
        <v>0</v>
      </c>
      <c r="T5" s="50"/>
      <c r="U5" s="50"/>
      <c r="V5" s="30"/>
      <c r="W5" s="30">
        <v>0</v>
      </c>
      <c r="X5" s="30">
        <v>0</v>
      </c>
      <c r="Y5" s="21">
        <v>0</v>
      </c>
      <c r="Z5" s="21">
        <v>11.5</v>
      </c>
      <c r="AA5" s="21">
        <v>35</v>
      </c>
      <c r="AB5" s="52">
        <v>10</v>
      </c>
      <c r="AC5" s="44"/>
      <c r="AD5" s="29"/>
      <c r="AE5" s="29"/>
      <c r="AF5" s="29"/>
      <c r="AG5" s="29"/>
      <c r="AH5" s="29"/>
      <c r="AI5" s="38"/>
      <c r="AJ5" s="38"/>
      <c r="AK5" s="38"/>
    </row>
    <row r="6" spans="1:37" x14ac:dyDescent="0.25">
      <c r="A6" s="86" t="s">
        <v>26</v>
      </c>
      <c r="B6" s="53">
        <v>3011</v>
      </c>
      <c r="C6" s="21">
        <f t="shared" ref="C6:C16" si="0">SUM(E6:G6)</f>
        <v>70</v>
      </c>
      <c r="D6" s="21">
        <v>0</v>
      </c>
      <c r="E6" s="21">
        <f>H6+K6+N6+Q6+T6+W6+Z6+AC6+AF6</f>
        <v>10</v>
      </c>
      <c r="F6" s="21">
        <f t="shared" ref="F6:G6" si="1">I6+L6+O6+R6+U6+X6+AA6+AD6+AG6</f>
        <v>30</v>
      </c>
      <c r="G6" s="21">
        <f t="shared" si="1"/>
        <v>30</v>
      </c>
      <c r="H6" s="45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10</v>
      </c>
      <c r="Q6" s="60">
        <v>0</v>
      </c>
      <c r="R6" s="60">
        <v>0</v>
      </c>
      <c r="S6" s="61">
        <v>0</v>
      </c>
      <c r="T6" s="50"/>
      <c r="U6" s="50"/>
      <c r="V6" s="30"/>
      <c r="W6" s="30">
        <v>0</v>
      </c>
      <c r="X6" s="30">
        <v>0</v>
      </c>
      <c r="Y6" s="21">
        <v>0</v>
      </c>
      <c r="Z6" s="21">
        <v>10</v>
      </c>
      <c r="AA6" s="21">
        <v>30</v>
      </c>
      <c r="AB6" s="52">
        <v>10</v>
      </c>
      <c r="AC6" s="44"/>
      <c r="AD6" s="29"/>
      <c r="AE6" s="29"/>
      <c r="AF6" s="29"/>
      <c r="AG6" s="29"/>
      <c r="AH6" s="29">
        <v>10</v>
      </c>
      <c r="AI6" s="38"/>
      <c r="AJ6" s="38"/>
      <c r="AK6" s="38"/>
    </row>
    <row r="7" spans="1:37" hidden="1" x14ac:dyDescent="0.25">
      <c r="A7" s="86" t="s">
        <v>27</v>
      </c>
      <c r="B7" s="53">
        <v>3012</v>
      </c>
      <c r="C7" s="21">
        <f t="shared" si="0"/>
        <v>0</v>
      </c>
      <c r="D7" s="21">
        <v>0</v>
      </c>
      <c r="E7" s="21">
        <f t="shared" ref="E7:E10" si="2">H7+K7+N7+Q7+T7+W7+Z7+AC7+AF7</f>
        <v>0</v>
      </c>
      <c r="F7" s="21">
        <f t="shared" ref="F7:F10" si="3">I7+L7+O7+R7+U7+X7+AA7+AD7+AG7</f>
        <v>0</v>
      </c>
      <c r="G7" s="21">
        <f t="shared" ref="G7:G10" si="4">J7+M7+P7+S7+V7+Y7+AB7+AE7+AH7</f>
        <v>0</v>
      </c>
      <c r="H7" s="45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60">
        <v>0</v>
      </c>
      <c r="R7" s="60">
        <v>0</v>
      </c>
      <c r="S7" s="61">
        <v>0</v>
      </c>
      <c r="T7" s="50"/>
      <c r="U7" s="50"/>
      <c r="V7" s="30"/>
      <c r="W7" s="30">
        <v>0</v>
      </c>
      <c r="X7" s="30">
        <v>0</v>
      </c>
      <c r="Y7" s="21">
        <v>0</v>
      </c>
      <c r="Z7" s="21">
        <v>0</v>
      </c>
      <c r="AA7" s="21">
        <v>0</v>
      </c>
      <c r="AB7" s="68">
        <v>0</v>
      </c>
      <c r="AC7" s="44"/>
      <c r="AD7" s="29"/>
      <c r="AE7" s="29"/>
      <c r="AF7" s="29"/>
      <c r="AG7" s="29"/>
      <c r="AH7" s="29"/>
      <c r="AI7" s="38"/>
      <c r="AJ7" s="38"/>
      <c r="AK7" s="38"/>
    </row>
    <row r="8" spans="1:37" x14ac:dyDescent="0.25">
      <c r="A8" s="86" t="s">
        <v>28</v>
      </c>
      <c r="B8" s="53">
        <v>3013</v>
      </c>
      <c r="C8" s="21">
        <f t="shared" si="0"/>
        <v>6.5</v>
      </c>
      <c r="D8" s="21">
        <v>0</v>
      </c>
      <c r="E8" s="21">
        <f t="shared" si="2"/>
        <v>1.5</v>
      </c>
      <c r="F8" s="21">
        <f t="shared" si="3"/>
        <v>5</v>
      </c>
      <c r="G8" s="21">
        <f t="shared" si="4"/>
        <v>0</v>
      </c>
      <c r="H8" s="45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60">
        <v>0</v>
      </c>
      <c r="R8" s="60">
        <v>0</v>
      </c>
      <c r="S8" s="61">
        <v>0</v>
      </c>
      <c r="T8" s="50"/>
      <c r="U8" s="50"/>
      <c r="V8" s="31"/>
      <c r="W8" s="30">
        <v>0</v>
      </c>
      <c r="X8" s="30">
        <v>0</v>
      </c>
      <c r="Y8" s="21">
        <v>0</v>
      </c>
      <c r="Z8" s="21">
        <v>1.5</v>
      </c>
      <c r="AA8" s="21">
        <v>5</v>
      </c>
      <c r="AB8" s="52">
        <v>0</v>
      </c>
      <c r="AC8" s="44"/>
      <c r="AD8" s="29"/>
      <c r="AE8" s="29"/>
      <c r="AF8" s="29"/>
      <c r="AG8" s="29"/>
      <c r="AH8" s="29"/>
      <c r="AI8" s="38"/>
      <c r="AJ8" s="38"/>
      <c r="AK8" s="38"/>
    </row>
    <row r="9" spans="1:37" hidden="1" x14ac:dyDescent="0.25">
      <c r="A9" s="86" t="s">
        <v>29</v>
      </c>
      <c r="B9" s="53">
        <v>3014</v>
      </c>
      <c r="C9" s="21">
        <f t="shared" si="0"/>
        <v>0</v>
      </c>
      <c r="D9" s="21">
        <v>0</v>
      </c>
      <c r="E9" s="21">
        <f t="shared" si="2"/>
        <v>0</v>
      </c>
      <c r="F9" s="21">
        <f t="shared" si="3"/>
        <v>0</v>
      </c>
      <c r="G9" s="21">
        <f t="shared" si="4"/>
        <v>0</v>
      </c>
      <c r="H9" s="45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60">
        <v>0</v>
      </c>
      <c r="R9" s="60">
        <v>0</v>
      </c>
      <c r="S9" s="61">
        <v>0</v>
      </c>
      <c r="T9" s="50"/>
      <c r="U9" s="50"/>
      <c r="V9" s="31"/>
      <c r="W9" s="30">
        <v>0</v>
      </c>
      <c r="X9" s="30">
        <v>0</v>
      </c>
      <c r="Y9" s="21">
        <v>0</v>
      </c>
      <c r="Z9" s="21">
        <v>0</v>
      </c>
      <c r="AA9" s="21">
        <v>0</v>
      </c>
      <c r="AB9" s="68">
        <v>0</v>
      </c>
      <c r="AC9" s="44"/>
      <c r="AD9" s="29"/>
      <c r="AE9" s="29"/>
      <c r="AF9" s="29"/>
      <c r="AG9" s="29"/>
      <c r="AH9" s="29"/>
      <c r="AI9" s="38"/>
      <c r="AJ9" s="38"/>
      <c r="AK9" s="38"/>
    </row>
    <row r="10" spans="1:37" hidden="1" x14ac:dyDescent="0.25">
      <c r="A10" s="86" t="s">
        <v>30</v>
      </c>
      <c r="B10" s="53">
        <v>3015</v>
      </c>
      <c r="C10" s="21">
        <f t="shared" si="0"/>
        <v>0</v>
      </c>
      <c r="D10" s="21">
        <v>0</v>
      </c>
      <c r="E10" s="21">
        <f t="shared" si="2"/>
        <v>0</v>
      </c>
      <c r="F10" s="21">
        <f t="shared" si="3"/>
        <v>0</v>
      </c>
      <c r="G10" s="21">
        <f t="shared" si="4"/>
        <v>0</v>
      </c>
      <c r="H10" s="45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60">
        <v>0</v>
      </c>
      <c r="R10" s="60">
        <v>0</v>
      </c>
      <c r="S10" s="61">
        <v>0</v>
      </c>
      <c r="T10" s="50"/>
      <c r="U10" s="50"/>
      <c r="V10" s="31"/>
      <c r="W10" s="30">
        <v>0</v>
      </c>
      <c r="X10" s="30">
        <v>0</v>
      </c>
      <c r="Y10" s="21">
        <v>0</v>
      </c>
      <c r="Z10" s="21">
        <v>0</v>
      </c>
      <c r="AA10" s="21">
        <v>0</v>
      </c>
      <c r="AB10" s="68">
        <v>0</v>
      </c>
      <c r="AC10" s="44"/>
      <c r="AD10" s="29"/>
      <c r="AE10" s="29"/>
      <c r="AF10" s="29"/>
      <c r="AG10" s="29"/>
      <c r="AH10" s="29"/>
      <c r="AI10" s="38"/>
      <c r="AJ10" s="38"/>
      <c r="AK10" s="38"/>
    </row>
    <row r="11" spans="1:37" x14ac:dyDescent="0.25">
      <c r="A11" s="87" t="s">
        <v>32</v>
      </c>
      <c r="B11" s="53">
        <v>3020</v>
      </c>
      <c r="C11" s="21">
        <f>SUM(E11:G11)</f>
        <v>76.5</v>
      </c>
      <c r="D11" s="21">
        <f>SUM(D12:D16)</f>
        <v>0</v>
      </c>
      <c r="E11" s="21">
        <f>SUM(E12:E16)</f>
        <v>11.5</v>
      </c>
      <c r="F11" s="21">
        <f>SUM(F12:F16)</f>
        <v>35</v>
      </c>
      <c r="G11" s="52">
        <f>SUM(G12:G16)</f>
        <v>30</v>
      </c>
      <c r="H11" s="45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10</v>
      </c>
      <c r="Q11" s="60">
        <v>0</v>
      </c>
      <c r="R11" s="60">
        <v>0</v>
      </c>
      <c r="S11" s="61">
        <v>0</v>
      </c>
      <c r="T11" s="50"/>
      <c r="U11" s="50"/>
      <c r="V11" s="31"/>
      <c r="W11" s="30">
        <v>0</v>
      </c>
      <c r="X11" s="30">
        <v>0</v>
      </c>
      <c r="Y11" s="21">
        <v>0</v>
      </c>
      <c r="Z11" s="21">
        <v>11.5</v>
      </c>
      <c r="AA11" s="21">
        <v>35</v>
      </c>
      <c r="AB11" s="52">
        <v>10</v>
      </c>
      <c r="AC11" s="44"/>
      <c r="AD11" s="29"/>
      <c r="AE11" s="29"/>
      <c r="AF11" s="29"/>
      <c r="AG11" s="29"/>
      <c r="AH11" s="29"/>
      <c r="AI11" s="38"/>
      <c r="AJ11" s="38"/>
      <c r="AK11" s="38"/>
    </row>
    <row r="12" spans="1:37" x14ac:dyDescent="0.25">
      <c r="A12" s="86" t="s">
        <v>26</v>
      </c>
      <c r="B12" s="53">
        <v>3031</v>
      </c>
      <c r="C12" s="21">
        <f t="shared" si="0"/>
        <v>70</v>
      </c>
      <c r="D12" s="21">
        <v>0</v>
      </c>
      <c r="E12" s="21">
        <f>H12+K12+N12+Q12+T12+W12+Z12+AC12+AF12</f>
        <v>10</v>
      </c>
      <c r="F12" s="21">
        <f>I12+L12+O12+R12+U12+X12+AA12+AD12+AG12</f>
        <v>30</v>
      </c>
      <c r="G12" s="52">
        <f>J12+M12+P12+S12+V12+Y12+AB12+AE12+AH12</f>
        <v>30</v>
      </c>
      <c r="H12" s="45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10</v>
      </c>
      <c r="Q12" s="60">
        <v>0</v>
      </c>
      <c r="R12" s="60">
        <v>0</v>
      </c>
      <c r="S12" s="61">
        <v>0</v>
      </c>
      <c r="T12" s="50"/>
      <c r="U12" s="50"/>
      <c r="V12" s="31"/>
      <c r="W12" s="30">
        <v>0</v>
      </c>
      <c r="X12" s="30">
        <v>0</v>
      </c>
      <c r="Y12" s="21">
        <v>0</v>
      </c>
      <c r="Z12" s="21">
        <v>10</v>
      </c>
      <c r="AA12" s="21">
        <v>30</v>
      </c>
      <c r="AB12" s="52">
        <v>10</v>
      </c>
      <c r="AC12" s="44"/>
      <c r="AD12" s="29"/>
      <c r="AE12" s="29"/>
      <c r="AF12" s="29"/>
      <c r="AG12" s="29"/>
      <c r="AH12" s="29">
        <v>10</v>
      </c>
      <c r="AI12" s="38"/>
      <c r="AJ12" s="38"/>
      <c r="AK12" s="38"/>
    </row>
    <row r="13" spans="1:37" hidden="1" x14ac:dyDescent="0.25">
      <c r="A13" s="86" t="s">
        <v>27</v>
      </c>
      <c r="B13" s="53">
        <v>3032</v>
      </c>
      <c r="C13" s="21">
        <f t="shared" si="0"/>
        <v>0</v>
      </c>
      <c r="D13" s="21">
        <v>0</v>
      </c>
      <c r="E13" s="21">
        <f t="shared" ref="E13:E16" si="5">H13+K13+N13+Q13+T13+W13+Z13+AC13+AF13</f>
        <v>0</v>
      </c>
      <c r="F13" s="21">
        <f t="shared" ref="F13:F16" si="6">I13+L13+O13+R13+U13+X13+AA13+AD13+AG13</f>
        <v>0</v>
      </c>
      <c r="G13" s="21">
        <f t="shared" ref="G13:G16" si="7">J13+M13+P13+S13+V13+Y13+AB13+AE13+AH13</f>
        <v>0</v>
      </c>
      <c r="H13" s="45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60">
        <v>0</v>
      </c>
      <c r="R13" s="60">
        <v>0</v>
      </c>
      <c r="S13" s="61">
        <v>0</v>
      </c>
      <c r="T13" s="50"/>
      <c r="U13" s="50"/>
      <c r="V13" s="31"/>
      <c r="W13" s="30">
        <v>0</v>
      </c>
      <c r="X13" s="30">
        <v>0</v>
      </c>
      <c r="Y13" s="21">
        <v>0</v>
      </c>
      <c r="Z13" s="21">
        <v>0</v>
      </c>
      <c r="AA13" s="21">
        <v>0</v>
      </c>
      <c r="AB13" s="68">
        <v>0</v>
      </c>
      <c r="AC13" s="44"/>
      <c r="AD13" s="29"/>
      <c r="AE13" s="29"/>
      <c r="AF13" s="29"/>
      <c r="AG13" s="29"/>
      <c r="AH13" s="29"/>
      <c r="AI13" s="38"/>
      <c r="AJ13" s="38"/>
      <c r="AK13" s="38"/>
    </row>
    <row r="14" spans="1:37" x14ac:dyDescent="0.25">
      <c r="A14" s="86" t="s">
        <v>31</v>
      </c>
      <c r="B14" s="53">
        <v>3033</v>
      </c>
      <c r="C14" s="21">
        <f t="shared" si="0"/>
        <v>6.5</v>
      </c>
      <c r="D14" s="21">
        <v>0</v>
      </c>
      <c r="E14" s="21">
        <f t="shared" si="5"/>
        <v>1.5</v>
      </c>
      <c r="F14" s="21">
        <f t="shared" si="6"/>
        <v>5</v>
      </c>
      <c r="G14" s="21">
        <f t="shared" si="7"/>
        <v>0</v>
      </c>
      <c r="H14" s="45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60">
        <v>0</v>
      </c>
      <c r="R14" s="60">
        <v>0</v>
      </c>
      <c r="S14" s="60">
        <v>0</v>
      </c>
      <c r="T14" s="51"/>
      <c r="U14" s="51"/>
      <c r="V14" s="31"/>
      <c r="W14" s="30">
        <v>0</v>
      </c>
      <c r="X14" s="30">
        <v>0</v>
      </c>
      <c r="Y14" s="21">
        <v>0</v>
      </c>
      <c r="Z14" s="21">
        <v>1.5</v>
      </c>
      <c r="AA14" s="21">
        <v>5</v>
      </c>
      <c r="AB14" s="52">
        <v>0</v>
      </c>
      <c r="AC14" s="44"/>
      <c r="AD14" s="29"/>
      <c r="AE14" s="29"/>
      <c r="AF14" s="29"/>
      <c r="AG14" s="29"/>
      <c r="AH14" s="29"/>
      <c r="AI14" s="38"/>
      <c r="AJ14" s="38"/>
      <c r="AK14" s="38"/>
    </row>
    <row r="15" spans="1:37" hidden="1" x14ac:dyDescent="0.25">
      <c r="A15" s="86" t="s">
        <v>29</v>
      </c>
      <c r="B15" s="53">
        <v>3034</v>
      </c>
      <c r="C15" s="21">
        <f t="shared" si="0"/>
        <v>0</v>
      </c>
      <c r="D15" s="21">
        <v>0</v>
      </c>
      <c r="E15" s="21">
        <f t="shared" si="5"/>
        <v>0</v>
      </c>
      <c r="F15" s="21">
        <f t="shared" si="6"/>
        <v>0</v>
      </c>
      <c r="G15" s="21">
        <f t="shared" si="7"/>
        <v>0</v>
      </c>
      <c r="H15" s="45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60">
        <v>0</v>
      </c>
      <c r="R15" s="60">
        <v>0</v>
      </c>
      <c r="S15" s="60">
        <v>0</v>
      </c>
      <c r="T15" s="51"/>
      <c r="U15" s="51"/>
      <c r="V15" s="31"/>
      <c r="W15" s="30">
        <v>0</v>
      </c>
      <c r="X15" s="30">
        <v>0</v>
      </c>
      <c r="Y15" s="21">
        <v>0</v>
      </c>
      <c r="Z15" s="21">
        <v>0</v>
      </c>
      <c r="AA15" s="21">
        <v>0</v>
      </c>
      <c r="AB15" s="68">
        <v>0</v>
      </c>
      <c r="AC15" s="44"/>
      <c r="AD15" s="29"/>
      <c r="AE15" s="29"/>
      <c r="AF15" s="29"/>
      <c r="AG15" s="29"/>
      <c r="AH15" s="29"/>
      <c r="AI15" s="38"/>
      <c r="AJ15" s="38"/>
      <c r="AK15" s="38"/>
    </row>
    <row r="16" spans="1:37" hidden="1" x14ac:dyDescent="0.25">
      <c r="A16" s="86" t="s">
        <v>30</v>
      </c>
      <c r="B16" s="53">
        <v>3035</v>
      </c>
      <c r="C16" s="21">
        <f t="shared" si="0"/>
        <v>0</v>
      </c>
      <c r="D16" s="21">
        <v>0</v>
      </c>
      <c r="E16" s="21">
        <f t="shared" si="5"/>
        <v>0</v>
      </c>
      <c r="F16" s="21">
        <f t="shared" si="6"/>
        <v>0</v>
      </c>
      <c r="G16" s="21">
        <f t="shared" si="7"/>
        <v>0</v>
      </c>
      <c r="H16" s="45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60">
        <v>0</v>
      </c>
      <c r="R16" s="60">
        <v>0</v>
      </c>
      <c r="S16" s="60">
        <v>0</v>
      </c>
      <c r="T16" s="51"/>
      <c r="U16" s="51"/>
      <c r="V16" s="31"/>
      <c r="W16" s="30">
        <v>0</v>
      </c>
      <c r="X16" s="30">
        <v>0</v>
      </c>
      <c r="Y16" s="21">
        <v>0</v>
      </c>
      <c r="Z16" s="21">
        <v>0</v>
      </c>
      <c r="AA16" s="21">
        <v>0</v>
      </c>
      <c r="AB16" s="68">
        <v>0</v>
      </c>
      <c r="AC16" s="44"/>
      <c r="AD16" s="29"/>
      <c r="AE16" s="29"/>
      <c r="AF16" s="29"/>
      <c r="AG16" s="29"/>
      <c r="AH16" s="76"/>
      <c r="AI16" s="38"/>
      <c r="AJ16" s="38"/>
      <c r="AK16" s="76"/>
    </row>
    <row r="17" spans="1:37" x14ac:dyDescent="0.25">
      <c r="A17" s="87" t="s">
        <v>19</v>
      </c>
      <c r="B17" s="53">
        <v>3100</v>
      </c>
      <c r="C17" s="53">
        <f>SUM(C5:C16)</f>
        <v>306</v>
      </c>
      <c r="D17" s="53">
        <f t="shared" ref="D17:G17" si="8">SUM(D5:D16)</f>
        <v>0</v>
      </c>
      <c r="E17" s="53">
        <f t="shared" si="8"/>
        <v>46</v>
      </c>
      <c r="F17" s="53">
        <f t="shared" si="8"/>
        <v>140</v>
      </c>
      <c r="G17" s="53">
        <f t="shared" si="8"/>
        <v>120</v>
      </c>
      <c r="H17" s="75">
        <v>0</v>
      </c>
      <c r="I17" s="28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52"/>
      <c r="AC17" s="45"/>
      <c r="AD17" s="21"/>
      <c r="AE17" s="21"/>
      <c r="AF17" s="29"/>
      <c r="AG17" s="29"/>
      <c r="AH17" s="77"/>
      <c r="AI17" s="38"/>
      <c r="AJ17" s="38"/>
      <c r="AK17" s="77"/>
    </row>
    <row r="18" spans="1:37" ht="18.75" x14ac:dyDescent="0.25">
      <c r="A18" s="5"/>
      <c r="C18" s="14"/>
      <c r="D18" s="14"/>
      <c r="E18" s="14"/>
      <c r="F18" s="14"/>
      <c r="G18" s="14"/>
      <c r="H18" s="14"/>
      <c r="I18" s="14"/>
      <c r="AI18" s="14"/>
      <c r="AJ18" s="14"/>
    </row>
    <row r="19" spans="1:37" x14ac:dyDescent="0.25">
      <c r="C19" s="13"/>
      <c r="D19" s="13"/>
      <c r="E19" s="13"/>
      <c r="F19" s="13"/>
      <c r="G19" s="13"/>
      <c r="H19" s="13"/>
      <c r="I19" s="13"/>
      <c r="AI19" s="14"/>
      <c r="AJ19" s="14"/>
    </row>
    <row r="20" spans="1:37" x14ac:dyDescent="0.25">
      <c r="P20" s="70">
        <v>1</v>
      </c>
      <c r="Z20">
        <v>3</v>
      </c>
      <c r="AH20">
        <v>1</v>
      </c>
    </row>
  </sheetData>
  <customSheetViews>
    <customSheetView guid="{5E18EF89-F9C7-4F0D-BF50-4E2C9EE79E5F}" scale="70" showPageBreaks="1" fitToPage="1" hiddenColumns="1">
      <selection activeCell="A25" sqref="A25"/>
      <pageMargins left="0.25" right="0.25" top="0.75" bottom="0.75" header="0.3" footer="0.3"/>
      <pageSetup paperSize="9" orientation="landscape" r:id="rId1"/>
    </customSheetView>
    <customSheetView guid="{CDD0E92D-54DE-4285-A4EF-B78E5F807308}" scale="70" fitToPage="1">
      <selection activeCell="AA7" sqref="AA7"/>
      <pageMargins left="0.25" right="0.25" top="0.75" bottom="0.75" header="0.3" footer="0.3"/>
      <pageSetup paperSize="9" scale="75" orientation="landscape" r:id="rId2"/>
    </customSheetView>
    <customSheetView guid="{4269060D-746A-43DE-A57A-A9B9E6724C3C}" scale="70" fitToPage="1" hiddenColumns="1">
      <selection activeCell="P24" sqref="P24"/>
      <pageMargins left="0.25" right="0.25" top="0.75" bottom="0.75" header="0.3" footer="0.3"/>
      <pageSetup paperSize="9" scale="75" orientation="landscape" r:id="rId3"/>
    </customSheetView>
    <customSheetView guid="{9C714F19-6581-4FEC-8489-C6933DC961F0}" scale="70" fitToPage="1" hiddenColumns="1" topLeftCell="A17">
      <pane xSplit="6" topLeftCell="X1" activePane="topRight" state="frozen"/>
      <selection pane="topRight" activeCell="AE11" sqref="AE11:AE40"/>
      <pageMargins left="0.25" right="0.25" top="0.75" bottom="0.75" header="0.3" footer="0.3"/>
      <pageSetup paperSize="9" scale="75" orientation="landscape" r:id="rId4"/>
    </customSheetView>
    <customSheetView guid="{D596ED25-0CDD-4C71-AF37-DAFD37E88491}" scale="70" fitToPage="1" hiddenColumns="1">
      <selection activeCell="V17" sqref="V17"/>
      <pageMargins left="0.25" right="0.25" top="0.75" bottom="0.75" header="0.3" footer="0.3"/>
      <pageSetup paperSize="9" scale="75" orientation="landscape" r:id="rId5"/>
    </customSheetView>
    <customSheetView guid="{0F2C2072-C384-4793-A4BA-F71BE3BBC8A1}" scale="70" fitToPage="1">
      <selection activeCell="H29" sqref="H29"/>
      <pageMargins left="0.25" right="0.25" top="0.75" bottom="0.75" header="0.3" footer="0.3"/>
      <pageSetup paperSize="9" scale="75" orientation="landscape" r:id="rId6"/>
    </customSheetView>
    <customSheetView guid="{43D44B5E-B917-469B-9F43-915AFC2AEA70}" scale="70" fitToPage="1" hiddenColumns="1" topLeftCell="A4">
      <pane xSplit="6" topLeftCell="H1" activePane="topRight" state="frozen"/>
      <selection pane="topRight" activeCell="X34" sqref="X34"/>
      <pageMargins left="0.25" right="0.25" top="0.75" bottom="0.75" header="0.3" footer="0.3"/>
      <pageSetup paperSize="9" scale="75" orientation="landscape" r:id="rId7"/>
    </customSheetView>
    <customSheetView guid="{6E727E30-BF59-4FEF-A683-D3A2851F0731}" scale="70" fitToPage="1" hiddenColumns="1" topLeftCell="B1">
      <selection activeCell="P24" sqref="P24"/>
      <pageMargins left="0.25" right="0.25" top="0.75" bottom="0.75" header="0.3" footer="0.3"/>
      <pageSetup paperSize="9" scale="75" orientation="landscape" r:id="rId8"/>
    </customSheetView>
    <customSheetView guid="{676E3133-E58A-473E-8313-3EA5DD28BF30}" scale="70" fitToPage="1" hiddenColumns="1">
      <selection activeCell="L21" sqref="L21"/>
      <pageMargins left="0.25" right="0.25" top="0.75" bottom="0.75" header="0.3" footer="0.3"/>
      <pageSetup paperSize="9" scale="75" orientation="landscape" r:id="rId9"/>
    </customSheetView>
    <customSheetView guid="{5D2FDA82-762D-4DB2-AAF0-B875A02BA294}" scale="70" fitToPage="1" hiddenColumns="1">
      <pane xSplit="6" topLeftCell="H1" activePane="topRight" state="frozen"/>
      <selection pane="topRight" activeCell="P46" sqref="P46"/>
      <pageMargins left="0.25" right="0.25" top="0.75" bottom="0.75" header="0.3" footer="0.3"/>
      <pageSetup paperSize="9" scale="75" orientation="landscape" r:id="rId10"/>
    </customSheetView>
    <customSheetView guid="{FB6C10AC-1244-4D4D-B635-0D5E4A679AC6}" scale="70" fitToPage="1" hiddenColumns="1">
      <selection activeCell="J40" sqref="J40"/>
      <pageMargins left="0.25" right="0.25" top="0.75" bottom="0.75" header="0.3" footer="0.3"/>
      <pageSetup paperSize="9" scale="75" orientation="landscape" r:id="rId11"/>
    </customSheetView>
    <customSheetView guid="{F4D8EF4B-BD36-43B4-B357-977BB4E5B6F1}" scale="70" fitToPage="1" topLeftCell="A4">
      <selection activeCell="P28" sqref="P28"/>
      <pageMargins left="0.25" right="0.25" top="0.75" bottom="0.75" header="0.3" footer="0.3"/>
      <pageSetup paperSize="9" scale="75" orientation="landscape" r:id="rId12"/>
    </customSheetView>
  </customSheetViews>
  <mergeCells count="10">
    <mergeCell ref="AI3:AK3"/>
    <mergeCell ref="Z3:AB3"/>
    <mergeCell ref="AC3:AE3"/>
    <mergeCell ref="AF3:AH3"/>
    <mergeCell ref="H3:J3"/>
    <mergeCell ref="K3:M3"/>
    <mergeCell ref="N3:P3"/>
    <mergeCell ref="Q3:S3"/>
    <mergeCell ref="T3:V3"/>
    <mergeCell ref="W3:Y3"/>
  </mergeCells>
  <pageMargins left="0.25" right="0.25" top="0.75" bottom="0.75" header="0.3" footer="0.3"/>
  <pageSetup paperSize="9" orientation="landscape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1"/>
  <sheetViews>
    <sheetView tabSelected="1" zoomScale="70" zoomScaleNormal="70" workbookViewId="0">
      <selection activeCell="B57" sqref="B57"/>
    </sheetView>
  </sheetViews>
  <sheetFormatPr defaultRowHeight="15" x14ac:dyDescent="0.25"/>
  <cols>
    <col min="1" max="1" width="26.7109375" customWidth="1"/>
    <col min="4" max="5" width="9.140625" customWidth="1"/>
    <col min="6" max="6" width="15" customWidth="1"/>
    <col min="7" max="7" width="7.85546875" customWidth="1"/>
    <col min="8" max="8" width="10.85546875" hidden="1" customWidth="1"/>
    <col min="9" max="9" width="8.7109375" hidden="1" customWidth="1"/>
    <col min="10" max="10" width="13.42578125" hidden="1" customWidth="1"/>
    <col min="11" max="11" width="10.140625" hidden="1" customWidth="1"/>
    <col min="12" max="12" width="10.85546875" hidden="1" customWidth="1"/>
    <col min="13" max="13" width="12.42578125" hidden="1" customWidth="1"/>
    <col min="14" max="14" width="12" hidden="1" customWidth="1"/>
    <col min="15" max="15" width="15.28515625" hidden="1" customWidth="1"/>
    <col min="16" max="16" width="12.5703125" hidden="1" customWidth="1"/>
    <col min="17" max="17" width="10.140625" hidden="1" customWidth="1"/>
    <col min="18" max="18" width="13.42578125" hidden="1" customWidth="1"/>
    <col min="19" max="19" width="10.5703125" hidden="1" customWidth="1"/>
    <col min="20" max="20" width="10.85546875" hidden="1" customWidth="1"/>
    <col min="21" max="21" width="12.42578125" hidden="1" customWidth="1"/>
    <col min="22" max="22" width="9.42578125" hidden="1" customWidth="1"/>
    <col min="23" max="23" width="12.5703125" hidden="1" customWidth="1"/>
    <col min="24" max="24" width="15.140625" hidden="1" customWidth="1"/>
    <col min="25" max="25" width="13.42578125" hidden="1" customWidth="1"/>
    <col min="26" max="26" width="14.28515625" hidden="1" customWidth="1"/>
    <col min="27" max="27" width="12.28515625" hidden="1" customWidth="1"/>
    <col min="28" max="28" width="10.5703125" hidden="1" customWidth="1"/>
    <col min="29" max="29" width="12.28515625" hidden="1" customWidth="1"/>
    <col min="30" max="30" width="14.42578125" hidden="1" customWidth="1"/>
    <col min="31" max="31" width="17.42578125" hidden="1" customWidth="1"/>
    <col min="32" max="34" width="9.140625" hidden="1" customWidth="1"/>
  </cols>
  <sheetData>
    <row r="1" spans="1:34" ht="15.75" x14ac:dyDescent="0.25">
      <c r="A1" s="3" t="s">
        <v>53</v>
      </c>
    </row>
    <row r="2" spans="1:34" ht="16.5" thickBot="1" x14ac:dyDescent="0.3">
      <c r="A2" s="15" t="s">
        <v>1</v>
      </c>
    </row>
    <row r="3" spans="1:34" ht="15.75" customHeight="1" thickBot="1" x14ac:dyDescent="0.3">
      <c r="A3" s="133" t="s">
        <v>2</v>
      </c>
      <c r="B3" s="136" t="s">
        <v>3</v>
      </c>
      <c r="C3" s="136" t="s">
        <v>22</v>
      </c>
      <c r="D3" s="139" t="s">
        <v>64</v>
      </c>
      <c r="E3" s="140"/>
      <c r="F3" s="140"/>
      <c r="G3" s="141"/>
      <c r="H3" s="78"/>
      <c r="I3" s="17"/>
      <c r="J3" s="17"/>
      <c r="K3" s="17"/>
      <c r="L3" s="17"/>
      <c r="M3" s="17"/>
      <c r="N3" s="17"/>
      <c r="O3" s="17"/>
      <c r="P3" s="17"/>
    </row>
    <row r="4" spans="1:34" ht="15.75" customHeight="1" thickBot="1" x14ac:dyDescent="0.3">
      <c r="A4" s="134"/>
      <c r="B4" s="137"/>
      <c r="C4" s="137"/>
      <c r="D4" s="136" t="s">
        <v>23</v>
      </c>
      <c r="E4" s="139" t="s">
        <v>12</v>
      </c>
      <c r="F4" s="140"/>
      <c r="G4" s="141"/>
    </row>
    <row r="5" spans="1:34" s="18" customFormat="1" ht="42" customHeight="1" thickBot="1" x14ac:dyDescent="0.3">
      <c r="A5" s="135"/>
      <c r="B5" s="138"/>
      <c r="C5" s="138"/>
      <c r="D5" s="138"/>
      <c r="E5" s="19" t="s">
        <v>24</v>
      </c>
      <c r="F5" s="19" t="s">
        <v>25</v>
      </c>
      <c r="G5" s="19" t="s">
        <v>63</v>
      </c>
      <c r="H5" s="129" t="s">
        <v>67</v>
      </c>
      <c r="I5" s="128"/>
      <c r="J5" s="128"/>
      <c r="K5" s="128" t="s">
        <v>68</v>
      </c>
      <c r="L5" s="128"/>
      <c r="M5" s="128"/>
      <c r="N5" s="128" t="s">
        <v>69</v>
      </c>
      <c r="O5" s="128"/>
      <c r="P5" s="128"/>
      <c r="Q5" s="128" t="s">
        <v>70</v>
      </c>
      <c r="R5" s="128"/>
      <c r="S5" s="128"/>
      <c r="T5" s="128" t="s">
        <v>71</v>
      </c>
      <c r="U5" s="128"/>
      <c r="V5" s="128"/>
      <c r="W5" s="128" t="s">
        <v>72</v>
      </c>
      <c r="X5" s="128"/>
      <c r="Y5" s="128"/>
      <c r="Z5" s="128" t="s">
        <v>73</v>
      </c>
      <c r="AA5" s="128"/>
      <c r="AB5" s="128"/>
      <c r="AC5" s="128" t="s">
        <v>74</v>
      </c>
      <c r="AD5" s="128"/>
      <c r="AE5" s="128"/>
      <c r="AF5" s="128" t="s">
        <v>75</v>
      </c>
      <c r="AG5" s="128"/>
      <c r="AH5" s="128"/>
    </row>
    <row r="6" spans="1:34" ht="15.75" thickBot="1" x14ac:dyDescent="0.3">
      <c r="A6" s="67" t="s">
        <v>8</v>
      </c>
      <c r="B6" s="2" t="s">
        <v>9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44" t="s">
        <v>24</v>
      </c>
      <c r="I6" s="29" t="s">
        <v>25</v>
      </c>
      <c r="J6" s="29" t="s">
        <v>63</v>
      </c>
      <c r="K6" s="29" t="s">
        <v>24</v>
      </c>
      <c r="L6" s="29" t="s">
        <v>25</v>
      </c>
      <c r="M6" s="29" t="s">
        <v>63</v>
      </c>
      <c r="N6" s="29" t="s">
        <v>24</v>
      </c>
      <c r="O6" s="29" t="s">
        <v>25</v>
      </c>
      <c r="P6" s="29" t="s">
        <v>63</v>
      </c>
      <c r="Q6" s="29" t="s">
        <v>24</v>
      </c>
      <c r="R6" s="29" t="s">
        <v>25</v>
      </c>
      <c r="S6" s="29" t="s">
        <v>63</v>
      </c>
      <c r="T6" s="29" t="s">
        <v>24</v>
      </c>
      <c r="U6" s="29" t="s">
        <v>25</v>
      </c>
      <c r="V6" s="29" t="s">
        <v>63</v>
      </c>
      <c r="W6" s="29" t="s">
        <v>24</v>
      </c>
      <c r="X6" s="29" t="s">
        <v>25</v>
      </c>
      <c r="Y6" s="29" t="s">
        <v>63</v>
      </c>
      <c r="Z6" s="29" t="s">
        <v>24</v>
      </c>
      <c r="AA6" s="29" t="s">
        <v>25</v>
      </c>
      <c r="AB6" s="29" t="s">
        <v>63</v>
      </c>
      <c r="AC6" s="29" t="s">
        <v>24</v>
      </c>
      <c r="AD6" s="29" t="s">
        <v>25</v>
      </c>
      <c r="AE6" s="29" t="s">
        <v>63</v>
      </c>
      <c r="AF6" s="29" t="s">
        <v>24</v>
      </c>
      <c r="AG6" s="29" t="s">
        <v>25</v>
      </c>
      <c r="AH6" s="29" t="s">
        <v>63</v>
      </c>
    </row>
    <row r="7" spans="1:34" ht="44.25" customHeight="1" thickBot="1" x14ac:dyDescent="0.3">
      <c r="A7" s="130" t="s">
        <v>54</v>
      </c>
      <c r="B7" s="131"/>
      <c r="C7" s="131"/>
      <c r="D7" s="131"/>
      <c r="E7" s="131"/>
      <c r="F7" s="131"/>
      <c r="G7" s="132"/>
      <c r="H7" s="44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4" ht="56.45" customHeight="1" thickBot="1" x14ac:dyDescent="0.3">
      <c r="A8" s="80" t="s">
        <v>55</v>
      </c>
      <c r="B8" s="1">
        <v>3110</v>
      </c>
      <c r="C8" s="1">
        <f>E8+F8+G8</f>
        <v>43</v>
      </c>
      <c r="D8" s="1"/>
      <c r="E8" s="1">
        <v>9</v>
      </c>
      <c r="F8" s="1">
        <v>9</v>
      </c>
      <c r="G8" s="1">
        <v>25</v>
      </c>
      <c r="H8" s="79">
        <v>0</v>
      </c>
      <c r="I8" s="35">
        <v>0</v>
      </c>
      <c r="J8" s="35">
        <v>5</v>
      </c>
      <c r="K8" s="35">
        <v>0</v>
      </c>
      <c r="L8" s="64">
        <v>0</v>
      </c>
      <c r="M8" s="64">
        <v>0</v>
      </c>
      <c r="N8" s="54">
        <v>2</v>
      </c>
      <c r="O8" s="56">
        <v>2</v>
      </c>
      <c r="P8" s="56">
        <v>2</v>
      </c>
      <c r="Q8" s="56">
        <v>0</v>
      </c>
      <c r="R8" s="56">
        <v>0</v>
      </c>
      <c r="S8" s="56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46">
        <v>7</v>
      </c>
      <c r="AA8" s="46">
        <v>7</v>
      </c>
      <c r="AB8" s="47">
        <v>10</v>
      </c>
      <c r="AC8" s="59"/>
      <c r="AD8" s="39"/>
      <c r="AE8" s="39"/>
      <c r="AF8" s="39"/>
      <c r="AG8" s="39"/>
      <c r="AH8" s="39">
        <v>5</v>
      </c>
    </row>
    <row r="9" spans="1:34" ht="42" customHeight="1" thickBot="1" x14ac:dyDescent="0.3">
      <c r="A9" s="80" t="s">
        <v>56</v>
      </c>
      <c r="B9" s="1">
        <v>3111</v>
      </c>
      <c r="C9" s="1">
        <f>E9+F9+G9</f>
        <v>35</v>
      </c>
      <c r="D9" s="1"/>
      <c r="E9" s="1">
        <v>7</v>
      </c>
      <c r="F9" s="1">
        <v>7</v>
      </c>
      <c r="G9" s="1">
        <v>21</v>
      </c>
      <c r="H9" s="79">
        <v>0</v>
      </c>
      <c r="I9" s="35">
        <v>0</v>
      </c>
      <c r="J9" s="35">
        <v>5</v>
      </c>
      <c r="K9" s="35">
        <v>0</v>
      </c>
      <c r="L9" s="64">
        <v>0</v>
      </c>
      <c r="M9" s="64">
        <v>0</v>
      </c>
      <c r="N9" s="55">
        <v>2</v>
      </c>
      <c r="O9" s="56">
        <v>2</v>
      </c>
      <c r="P9" s="56">
        <v>2</v>
      </c>
      <c r="Q9" s="56">
        <v>0</v>
      </c>
      <c r="R9" s="56">
        <v>0</v>
      </c>
      <c r="S9" s="56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46">
        <v>5</v>
      </c>
      <c r="AA9" s="46">
        <v>5</v>
      </c>
      <c r="AB9" s="47">
        <v>7</v>
      </c>
      <c r="AC9" s="59"/>
      <c r="AD9" s="39"/>
      <c r="AE9" s="39"/>
      <c r="AF9" s="39"/>
      <c r="AG9" s="39"/>
      <c r="AH9" s="39">
        <v>4</v>
      </c>
    </row>
    <row r="10" spans="1:34" ht="18.600000000000001" customHeight="1" thickBot="1" x14ac:dyDescent="0.3">
      <c r="A10" s="80" t="s">
        <v>57</v>
      </c>
      <c r="B10" s="1">
        <v>3112</v>
      </c>
      <c r="C10" s="1">
        <f t="shared" ref="C10:C14" si="0">E10+F10+G10</f>
        <v>8</v>
      </c>
      <c r="D10" s="1"/>
      <c r="E10" s="1">
        <v>2</v>
      </c>
      <c r="F10" s="1">
        <v>2</v>
      </c>
      <c r="G10" s="1">
        <v>4</v>
      </c>
      <c r="H10" s="44">
        <v>0</v>
      </c>
      <c r="I10" s="29">
        <v>0</v>
      </c>
      <c r="J10" s="36">
        <v>0</v>
      </c>
      <c r="K10" s="65">
        <v>0</v>
      </c>
      <c r="L10" s="65">
        <v>0</v>
      </c>
      <c r="M10" s="65">
        <v>0</v>
      </c>
      <c r="N10" s="39">
        <v>0</v>
      </c>
      <c r="O10" s="39">
        <v>0</v>
      </c>
      <c r="P10" s="38">
        <v>0</v>
      </c>
      <c r="Q10" s="29">
        <v>0</v>
      </c>
      <c r="R10" s="29">
        <v>0</v>
      </c>
      <c r="S10" s="2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46">
        <v>2</v>
      </c>
      <c r="AA10" s="46">
        <v>2</v>
      </c>
      <c r="AB10" s="47">
        <v>3</v>
      </c>
      <c r="AC10" s="59"/>
      <c r="AD10" s="39"/>
      <c r="AE10" s="39"/>
      <c r="AF10" s="39"/>
      <c r="AG10" s="39"/>
      <c r="AH10" s="39">
        <v>1</v>
      </c>
    </row>
    <row r="11" spans="1:34" ht="18.600000000000001" customHeight="1" thickBot="1" x14ac:dyDescent="0.3">
      <c r="A11" s="80" t="s">
        <v>58</v>
      </c>
      <c r="B11" s="1">
        <v>3113</v>
      </c>
      <c r="C11" s="1">
        <f t="shared" si="0"/>
        <v>0</v>
      </c>
      <c r="D11" s="1"/>
      <c r="E11" s="1">
        <f t="shared" ref="E11:E14" si="1">H11+K11+N11+Q11+T11+W11+Z11+AC11+AF11</f>
        <v>0</v>
      </c>
      <c r="F11" s="1">
        <f t="shared" ref="F11:F14" si="2">I11+L11+O11+R11+U11+X11+AA11+AD11+AG11</f>
        <v>0</v>
      </c>
      <c r="G11" s="1">
        <f t="shared" ref="G11:G14" si="3">J11+M11+P11+S11+V11+Y11+AB11+AE11+AH11</f>
        <v>0</v>
      </c>
      <c r="H11" s="44">
        <v>0</v>
      </c>
      <c r="I11" s="29">
        <v>0</v>
      </c>
      <c r="J11" s="36">
        <v>0</v>
      </c>
      <c r="K11" s="65">
        <v>0</v>
      </c>
      <c r="L11" s="65">
        <v>0</v>
      </c>
      <c r="M11" s="65">
        <v>0</v>
      </c>
      <c r="N11" s="38">
        <v>0</v>
      </c>
      <c r="O11" s="38">
        <v>0</v>
      </c>
      <c r="P11" s="38">
        <v>0</v>
      </c>
      <c r="Q11" s="29">
        <v>0</v>
      </c>
      <c r="R11" s="29">
        <v>0</v>
      </c>
      <c r="S11" s="2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69">
        <v>0</v>
      </c>
      <c r="AA11" s="69">
        <v>0</v>
      </c>
      <c r="AB11" s="69">
        <v>0</v>
      </c>
      <c r="AC11" s="59"/>
      <c r="AD11" s="39"/>
      <c r="AE11" s="39"/>
      <c r="AF11" s="39"/>
      <c r="AG11" s="39"/>
      <c r="AH11" s="39"/>
    </row>
    <row r="12" spans="1:34" ht="20.45" customHeight="1" thickBot="1" x14ac:dyDescent="0.3">
      <c r="A12" s="80" t="s">
        <v>59</v>
      </c>
      <c r="B12" s="1">
        <v>3114</v>
      </c>
      <c r="C12" s="1">
        <f>E12+F12+G12</f>
        <v>0</v>
      </c>
      <c r="D12" s="1"/>
      <c r="E12" s="1">
        <f t="shared" si="1"/>
        <v>0</v>
      </c>
      <c r="F12" s="1">
        <f t="shared" si="2"/>
        <v>0</v>
      </c>
      <c r="G12" s="1">
        <f t="shared" si="3"/>
        <v>0</v>
      </c>
      <c r="H12" s="44">
        <v>0</v>
      </c>
      <c r="I12" s="29">
        <v>0</v>
      </c>
      <c r="J12" s="29">
        <v>0</v>
      </c>
      <c r="K12" s="66">
        <v>0</v>
      </c>
      <c r="L12" s="66">
        <v>0</v>
      </c>
      <c r="M12" s="66">
        <v>0</v>
      </c>
      <c r="N12" s="38">
        <v>0</v>
      </c>
      <c r="O12" s="38">
        <v>0</v>
      </c>
      <c r="P12" s="38">
        <v>0</v>
      </c>
      <c r="Q12" s="29">
        <v>0</v>
      </c>
      <c r="R12" s="29">
        <v>0</v>
      </c>
      <c r="S12" s="2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69">
        <v>0</v>
      </c>
      <c r="AA12" s="69">
        <v>0</v>
      </c>
      <c r="AB12" s="69">
        <v>0</v>
      </c>
      <c r="AC12" s="59"/>
      <c r="AD12" s="39"/>
      <c r="AE12" s="39"/>
      <c r="AF12" s="39"/>
      <c r="AG12" s="39"/>
      <c r="AH12" s="39"/>
    </row>
    <row r="13" spans="1:34" ht="19.899999999999999" hidden="1" customHeight="1" thickBot="1" x14ac:dyDescent="0.3">
      <c r="A13" s="80" t="s">
        <v>60</v>
      </c>
      <c r="B13" s="1">
        <v>2215</v>
      </c>
      <c r="C13" s="1">
        <f t="shared" si="0"/>
        <v>0</v>
      </c>
      <c r="D13" s="1"/>
      <c r="E13" s="1">
        <f t="shared" si="1"/>
        <v>0</v>
      </c>
      <c r="F13" s="1">
        <f t="shared" si="2"/>
        <v>0</v>
      </c>
      <c r="G13" s="1">
        <f t="shared" si="3"/>
        <v>0</v>
      </c>
      <c r="H13" s="44">
        <v>0</v>
      </c>
      <c r="I13" s="29">
        <v>0</v>
      </c>
      <c r="J13" s="29">
        <v>0</v>
      </c>
      <c r="K13" s="66">
        <v>0</v>
      </c>
      <c r="L13" s="66">
        <v>0</v>
      </c>
      <c r="M13" s="66">
        <v>0</v>
      </c>
      <c r="N13" s="38">
        <v>0</v>
      </c>
      <c r="O13" s="38">
        <v>0</v>
      </c>
      <c r="P13" s="38">
        <v>0</v>
      </c>
      <c r="Q13" s="29">
        <v>0</v>
      </c>
      <c r="R13" s="29">
        <v>0</v>
      </c>
      <c r="S13" s="2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69">
        <v>0</v>
      </c>
      <c r="AA13" s="69">
        <v>0</v>
      </c>
      <c r="AB13" s="69">
        <v>0</v>
      </c>
      <c r="AC13" s="59"/>
      <c r="AD13" s="39"/>
      <c r="AE13" s="39"/>
      <c r="AF13" s="39"/>
      <c r="AG13" s="39"/>
      <c r="AH13" s="39"/>
    </row>
    <row r="14" spans="1:34" ht="19.899999999999999" hidden="1" customHeight="1" thickBot="1" x14ac:dyDescent="0.3">
      <c r="A14" s="80" t="s">
        <v>85</v>
      </c>
      <c r="B14" s="1">
        <v>2216</v>
      </c>
      <c r="C14" s="1">
        <f t="shared" si="0"/>
        <v>0</v>
      </c>
      <c r="D14" s="1"/>
      <c r="E14" s="1">
        <f t="shared" si="1"/>
        <v>0</v>
      </c>
      <c r="F14" s="1">
        <f t="shared" si="2"/>
        <v>0</v>
      </c>
      <c r="G14" s="1">
        <f t="shared" si="3"/>
        <v>0</v>
      </c>
      <c r="H14" s="44">
        <v>0</v>
      </c>
      <c r="I14" s="29">
        <v>0</v>
      </c>
      <c r="J14" s="29">
        <v>0</v>
      </c>
      <c r="K14" s="66">
        <v>0</v>
      </c>
      <c r="L14" s="66">
        <v>0</v>
      </c>
      <c r="M14" s="66">
        <v>0</v>
      </c>
      <c r="N14" s="38">
        <v>0</v>
      </c>
      <c r="O14" s="38">
        <v>0</v>
      </c>
      <c r="P14" s="38">
        <v>0</v>
      </c>
      <c r="Q14" s="29">
        <v>0</v>
      </c>
      <c r="R14" s="29">
        <v>0</v>
      </c>
      <c r="S14" s="2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69">
        <v>0</v>
      </c>
      <c r="AA14" s="69">
        <v>0</v>
      </c>
      <c r="AB14" s="69">
        <v>0</v>
      </c>
      <c r="AC14" s="59"/>
      <c r="AD14" s="39"/>
      <c r="AE14" s="39"/>
      <c r="AF14" s="39"/>
      <c r="AG14" s="39"/>
      <c r="AH14" s="39"/>
    </row>
    <row r="15" spans="1:34" ht="57.6" customHeight="1" thickBot="1" x14ac:dyDescent="0.35">
      <c r="A15" s="80" t="s">
        <v>61</v>
      </c>
      <c r="B15" s="1">
        <v>3115</v>
      </c>
      <c r="C15" s="1">
        <f>F15+G15</f>
        <v>0</v>
      </c>
      <c r="D15" s="1"/>
      <c r="E15" s="34" t="s">
        <v>86</v>
      </c>
      <c r="F15" s="1">
        <f>I15+L15+O15+R15+U15+X15+AA14+AD15+AG15</f>
        <v>0</v>
      </c>
      <c r="G15" s="1">
        <f t="shared" ref="G15" si="4">J15+M15+P15+S15+V15+Y15+AB15+AE15+AH15</f>
        <v>0</v>
      </c>
      <c r="H15" s="44">
        <v>0</v>
      </c>
      <c r="I15" s="29">
        <v>0</v>
      </c>
      <c r="J15" s="29">
        <v>0</v>
      </c>
      <c r="K15" s="66">
        <v>0</v>
      </c>
      <c r="L15" s="66">
        <v>0</v>
      </c>
      <c r="M15" s="66">
        <v>0</v>
      </c>
      <c r="N15" s="38">
        <v>0</v>
      </c>
      <c r="O15" s="38">
        <v>0</v>
      </c>
      <c r="P15" s="38">
        <v>0</v>
      </c>
      <c r="Q15" s="29">
        <v>0</v>
      </c>
      <c r="R15" s="29">
        <v>0</v>
      </c>
      <c r="S15" s="2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69">
        <v>0</v>
      </c>
      <c r="AA15" s="69">
        <v>0</v>
      </c>
      <c r="AB15" s="69">
        <v>0</v>
      </c>
      <c r="AC15" s="59"/>
      <c r="AD15" s="39"/>
      <c r="AE15" s="39"/>
      <c r="AF15" s="39"/>
      <c r="AG15" s="39"/>
      <c r="AH15" s="39"/>
    </row>
    <row r="16" spans="1:34" ht="70.900000000000006" customHeight="1" thickBot="1" x14ac:dyDescent="0.35">
      <c r="A16" s="32" t="s">
        <v>62</v>
      </c>
      <c r="B16" s="1">
        <v>3116</v>
      </c>
      <c r="C16" s="1">
        <f>E16</f>
        <v>0</v>
      </c>
      <c r="D16" s="33"/>
      <c r="E16" s="1">
        <f>H16+K16+N16+Q16+T16+W16+Z16+AC16+AF16</f>
        <v>0</v>
      </c>
      <c r="F16" s="34" t="s">
        <v>86</v>
      </c>
      <c r="G16" s="34" t="s">
        <v>86</v>
      </c>
      <c r="H16" s="44">
        <v>0</v>
      </c>
      <c r="I16" s="29">
        <v>0</v>
      </c>
      <c r="J16" s="29">
        <v>0</v>
      </c>
      <c r="K16" s="66">
        <v>0</v>
      </c>
      <c r="L16" s="66">
        <v>0</v>
      </c>
      <c r="M16" s="66">
        <v>0</v>
      </c>
      <c r="N16" s="38">
        <v>0</v>
      </c>
      <c r="O16" s="38">
        <v>0</v>
      </c>
      <c r="P16" s="38">
        <v>0</v>
      </c>
      <c r="Q16" s="29">
        <v>0</v>
      </c>
      <c r="R16" s="29">
        <v>0</v>
      </c>
      <c r="S16" s="2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69">
        <v>0</v>
      </c>
      <c r="AA16" s="69">
        <v>0</v>
      </c>
      <c r="AB16" s="69">
        <v>0</v>
      </c>
      <c r="AC16" s="59"/>
      <c r="AD16" s="39"/>
      <c r="AE16" s="39"/>
      <c r="AF16" s="39"/>
      <c r="AG16" s="39"/>
      <c r="AH16" s="39"/>
    </row>
    <row r="17" spans="1:28" x14ac:dyDescent="0.25">
      <c r="H17">
        <f>H8-H9-H10-H11-H12-H13-H15-H16</f>
        <v>0</v>
      </c>
      <c r="I17">
        <f t="shared" ref="I17:P17" si="5">I8-I9-I10-I11-I12-I13-I15-I16</f>
        <v>0</v>
      </c>
      <c r="J17">
        <f t="shared" si="5"/>
        <v>0</v>
      </c>
      <c r="K17">
        <f t="shared" si="5"/>
        <v>0</v>
      </c>
      <c r="L17">
        <f t="shared" si="5"/>
        <v>0</v>
      </c>
      <c r="M17">
        <f t="shared" si="5"/>
        <v>0</v>
      </c>
      <c r="N17">
        <f t="shared" si="5"/>
        <v>0</v>
      </c>
      <c r="O17">
        <f t="shared" si="5"/>
        <v>0</v>
      </c>
      <c r="P17">
        <f t="shared" si="5"/>
        <v>0</v>
      </c>
      <c r="Z17" s="48"/>
      <c r="AA17" s="48"/>
      <c r="AB17" s="48"/>
    </row>
    <row r="18" spans="1:28" x14ac:dyDescent="0.25">
      <c r="A18" s="16" t="s">
        <v>90</v>
      </c>
    </row>
    <row r="19" spans="1:28" x14ac:dyDescent="0.25">
      <c r="A19" s="16"/>
    </row>
    <row r="20" spans="1:28" x14ac:dyDescent="0.25">
      <c r="A20" s="16" t="s">
        <v>65</v>
      </c>
    </row>
    <row r="21" spans="1:28" x14ac:dyDescent="0.25">
      <c r="A21" s="16" t="s">
        <v>91</v>
      </c>
    </row>
  </sheetData>
  <customSheetViews>
    <customSheetView guid="{5E18EF89-F9C7-4F0D-BF50-4E2C9EE79E5F}" scale="70" showPageBreaks="1" fitToPage="1" hiddenRows="1" hiddenColumns="1">
      <selection activeCell="A23" sqref="A23"/>
      <pageMargins left="0.7" right="0.7" top="0.75" bottom="0.75" header="0.3" footer="0.3"/>
      <pageSetup paperSize="9" scale="95" orientation="landscape" verticalDpi="0" r:id="rId1"/>
    </customSheetView>
    <customSheetView guid="{CDD0E92D-54DE-4285-A4EF-B78E5F807308}" scale="70" fitToPage="1">
      <selection activeCell="F8" sqref="F8"/>
      <pageMargins left="0.7" right="0.7" top="0.75" bottom="0.75" header="0.3" footer="0.3"/>
      <pageSetup paperSize="9" scale="95" orientation="landscape" verticalDpi="0" r:id="rId2"/>
    </customSheetView>
    <customSheetView guid="{4269060D-746A-43DE-A57A-A9B9E6724C3C}" scale="85" fitToPage="1" hiddenColumns="1" topLeftCell="B1">
      <selection activeCell="Z15" sqref="Z15"/>
      <pageMargins left="0.7" right="0.7" top="0.75" bottom="0.75" header="0.3" footer="0.3"/>
      <pageSetup paperSize="9" scale="95" orientation="landscape" verticalDpi="0" r:id="rId3"/>
    </customSheetView>
    <customSheetView guid="{9C714F19-6581-4FEC-8489-C6933DC961F0}" scale="85" fitToPage="1" hiddenColumns="1" topLeftCell="A7">
      <pane xSplit="2" topLeftCell="V1" activePane="topRight" state="frozen"/>
      <selection pane="topRight" activeCell="AC11" sqref="AC11:AE16"/>
      <pageMargins left="0.7" right="0.7" top="0.75" bottom="0.75" header="0.3" footer="0.3"/>
      <pageSetup paperSize="9" scale="95" orientation="landscape" verticalDpi="0" r:id="rId4"/>
    </customSheetView>
    <customSheetView guid="{D596ED25-0CDD-4C71-AF37-DAFD37E88491}" scale="85" fitToPage="1" hiddenColumns="1">
      <selection activeCell="P9" sqref="P9"/>
      <pageMargins left="0.7" right="0.7" top="0.75" bottom="0.75" header="0.3" footer="0.3"/>
      <pageSetup paperSize="9" scale="95" orientation="landscape" verticalDpi="0" r:id="rId5"/>
    </customSheetView>
    <customSheetView guid="{0F2C2072-C384-4793-A4BA-F71BE3BBC8A1}" scale="70" fitToPage="1">
      <selection activeCell="I15" sqref="I15"/>
      <pageMargins left="0.7" right="0.7" top="0.75" bottom="0.75" header="0.3" footer="0.3"/>
      <pageSetup paperSize="9" scale="95" orientation="landscape" verticalDpi="0" r:id="rId6"/>
    </customSheetView>
    <customSheetView guid="{43D44B5E-B917-469B-9F43-915AFC2AEA70}" scale="85" fitToPage="1" hiddenColumns="1">
      <pane xSplit="2" topLeftCell="H1" activePane="topRight" state="frozen"/>
      <selection pane="topRight" activeCell="X14" sqref="X14"/>
      <pageMargins left="0.7" right="0.7" top="0.75" bottom="0.75" header="0.3" footer="0.3"/>
      <pageSetup paperSize="9" scale="95" orientation="landscape" verticalDpi="0" r:id="rId7"/>
    </customSheetView>
    <customSheetView guid="{6E727E30-BF59-4FEF-A683-D3A2851F0731}" scale="85" fitToPage="1" hiddenColumns="1" topLeftCell="I1">
      <selection activeCell="AE23" sqref="AE23"/>
      <pageMargins left="0.7" right="0.7" top="0.75" bottom="0.75" header="0.3" footer="0.3"/>
      <pageSetup paperSize="9" scale="95" orientation="landscape" verticalDpi="0" r:id="rId8"/>
    </customSheetView>
    <customSheetView guid="{676E3133-E58A-473E-8313-3EA5DD28BF30}" scale="85" fitToPage="1" hiddenColumns="1">
      <selection activeCell="L12" sqref="L12"/>
      <pageMargins left="0.7" right="0.7" top="0.75" bottom="0.75" header="0.3" footer="0.3"/>
      <pageSetup paperSize="9" scale="95" orientation="landscape" verticalDpi="0" r:id="rId9"/>
    </customSheetView>
    <customSheetView guid="{5D2FDA82-762D-4DB2-AAF0-B875A02BA294}" scale="85" fitToPage="1" hiddenColumns="1">
      <pane xSplit="2" topLeftCell="C1" activePane="topRight" state="frozen"/>
      <selection pane="topRight" activeCell="S10" sqref="S10"/>
      <pageMargins left="0.7" right="0.7" top="0.75" bottom="0.75" header="0.3" footer="0.3"/>
      <pageSetup paperSize="9" scale="95" orientation="landscape" verticalDpi="0" r:id="rId10"/>
    </customSheetView>
    <customSheetView guid="{FB6C10AC-1244-4D4D-B635-0D5E4A679AC6}" scale="85" fitToPage="1" hiddenColumns="1">
      <selection activeCell="J10" sqref="J10"/>
      <pageMargins left="0.7" right="0.7" top="0.75" bottom="0.75" header="0.3" footer="0.3"/>
      <pageSetup paperSize="9" scale="95" orientation="landscape" verticalDpi="0" r:id="rId11"/>
    </customSheetView>
    <customSheetView guid="{F4D8EF4B-BD36-43B4-B357-977BB4E5B6F1}" scale="70" fitToPage="1">
      <selection activeCell="P11" sqref="P11"/>
      <pageMargins left="0.7" right="0.7" top="0.75" bottom="0.75" header="0.3" footer="0.3"/>
      <pageSetup paperSize="9" scale="95" orientation="landscape" verticalDpi="0" r:id="rId12"/>
    </customSheetView>
  </customSheetViews>
  <mergeCells count="16">
    <mergeCell ref="W5:Y5"/>
    <mergeCell ref="Z5:AB5"/>
    <mergeCell ref="AC5:AE5"/>
    <mergeCell ref="AF5:AH5"/>
    <mergeCell ref="A7:G7"/>
    <mergeCell ref="A3:A5"/>
    <mergeCell ref="B3:B5"/>
    <mergeCell ref="C3:C5"/>
    <mergeCell ref="D3:G3"/>
    <mergeCell ref="D4:D5"/>
    <mergeCell ref="E4:G4"/>
    <mergeCell ref="H5:J5"/>
    <mergeCell ref="K5:M5"/>
    <mergeCell ref="N5:P5"/>
    <mergeCell ref="Q5:S5"/>
    <mergeCell ref="T5:V5"/>
  </mergeCells>
  <pageMargins left="0.7" right="0.7" top="0.75" bottom="0.75" header="0.3" footer="0.3"/>
  <pageSetup paperSize="9" scale="95" orientation="landscape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Минеев Вильдан Радикович</dc:creator>
  <cp:lastModifiedBy>Аммосов Егор Саввич</cp:lastModifiedBy>
  <cp:lastPrinted>2023-01-20T03:36:52Z</cp:lastPrinted>
  <dcterms:created xsi:type="dcterms:W3CDTF">2018-04-02T02:10:13Z</dcterms:created>
  <dcterms:modified xsi:type="dcterms:W3CDTF">2023-01-20T03:36:57Z</dcterms:modified>
</cp:coreProperties>
</file>