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 activeTab="1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F24" i="2" l="1"/>
  <c r="F23" i="2"/>
  <c r="F22" i="2"/>
  <c r="C22" i="2"/>
  <c r="G9" i="2"/>
  <c r="F8" i="2"/>
  <c r="F25" i="2" s="1"/>
  <c r="D8" i="2"/>
  <c r="D25" i="2" s="1"/>
  <c r="C8" i="2"/>
  <c r="C25" i="2" s="1"/>
  <c r="D16" i="1"/>
  <c r="C16" i="1"/>
  <c r="F16" i="1" s="1"/>
  <c r="G25" i="2" s="1"/>
  <c r="B16" i="1"/>
  <c r="F13" i="1"/>
  <c r="G21" i="2" s="1"/>
  <c r="F12" i="1"/>
  <c r="G20" i="2" s="1"/>
  <c r="F10" i="1"/>
  <c r="G18" i="2" s="1"/>
</calcChain>
</file>

<file path=xl/sharedStrings.xml><?xml version="1.0" encoding="utf-8"?>
<sst xmlns="http://schemas.openxmlformats.org/spreadsheetml/2006/main" count="58" uniqueCount="41">
  <si>
    <t>4 кв 2020 г.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</si>
  <si>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</si>
  <si>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</si>
  <si>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</si>
  <si>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</si>
  <si>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</si>
  <si>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</si>
  <si>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</si>
  <si>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</si>
  <si>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</si>
  <si>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</si>
  <si>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</si>
  <si>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</si>
  <si>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</si>
  <si>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</si>
  <si>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</si>
  <si>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</si>
  <si>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</si>
  <si>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</si>
  <si>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</si>
  <si>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</si>
  <si>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</si>
  <si>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</si>
  <si>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</si>
  <si>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за 4 квартал  2020 года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</si>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</sst>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/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/>
      <c r="H1" s="4"/>
    </row>
    <row r="2" spans="1:8" x14ac:dyDescent="0.2">
      <c r="A2" s="5" t="s">
        <v>6</v>
      </c>
      <c r="B2" s="6"/>
      <c r="C2" s="6"/>
      <c r="D2" s="6"/>
      <c r="E2" s="6"/>
      <c r="F2" s="6"/>
    </row>
    <row r="3" spans="1:8" ht="15" customHeight="1" x14ac:dyDescent="0.2">
      <c r="A3" s="7" t="s">
        <v>7</v>
      </c>
      <c r="B3" s="6"/>
      <c r="C3" s="6"/>
      <c r="D3" s="6"/>
      <c r="E3" s="8"/>
      <c r="F3" s="6"/>
    </row>
    <row r="4" spans="1:8" ht="25.5" x14ac:dyDescent="0.2">
      <c r="A4" s="7" t="s">
        <v>8</v>
      </c>
      <c r="B4" s="6"/>
      <c r="C4" s="6"/>
      <c r="D4" s="6"/>
      <c r="E4" s="8"/>
      <c r="F4" s="6"/>
    </row>
    <row r="5" spans="1:8" ht="15" customHeight="1" x14ac:dyDescent="0.2">
      <c r="A5" s="9" t="s">
        <v>9</v>
      </c>
      <c r="B5" s="6"/>
      <c r="C5" s="6"/>
      <c r="D5" s="6"/>
      <c r="E5" s="8"/>
      <c r="F5" s="6"/>
    </row>
    <row r="6" spans="1:8" x14ac:dyDescent="0.2">
      <c r="A6" s="9" t="s">
        <v>10</v>
      </c>
      <c r="B6" s="6"/>
      <c r="C6" s="6"/>
      <c r="D6" s="6"/>
      <c r="E6" s="8"/>
      <c r="F6" s="6"/>
    </row>
    <row r="7" spans="1:8" ht="25.5" x14ac:dyDescent="0.2">
      <c r="A7" s="9" t="s">
        <v>11</v>
      </c>
      <c r="B7" s="6"/>
      <c r="C7" s="6"/>
      <c r="D7" s="6"/>
      <c r="E7" s="8"/>
      <c r="F7" s="6"/>
    </row>
    <row r="8" spans="1:8" ht="15" customHeight="1" x14ac:dyDescent="0.2">
      <c r="A8" s="9" t="s">
        <v>12</v>
      </c>
      <c r="B8" s="6"/>
      <c r="C8" s="6"/>
      <c r="D8" s="6"/>
      <c r="E8" s="8"/>
      <c r="F8" s="6"/>
    </row>
    <row r="9" spans="1:8" x14ac:dyDescent="0.2">
      <c r="A9" s="5" t="s">
        <v>13</v>
      </c>
      <c r="B9" s="6"/>
      <c r="C9" s="6"/>
      <c r="D9" s="6"/>
      <c r="E9" s="8"/>
      <c r="F9" s="6"/>
    </row>
    <row r="10" spans="1:8" ht="15.75" customHeight="1" x14ac:dyDescent="0.2">
      <c r="A10" s="7" t="s">
        <v>14</v>
      </c>
      <c r="B10" s="6">
        <v>14700.4</v>
      </c>
      <c r="C10" s="6"/>
      <c r="D10" s="6">
        <v>14597.6</v>
      </c>
      <c r="E10" s="8"/>
      <c r="F10" s="10">
        <f>100-D10/(B10-C10)*100</f>
        <v>0.69930069930069294</v>
      </c>
    </row>
    <row r="11" spans="1:8" x14ac:dyDescent="0.2">
      <c r="A11" s="9" t="s">
        <v>15</v>
      </c>
      <c r="B11" s="6"/>
      <c r="C11" s="6"/>
      <c r="D11" s="6"/>
      <c r="E11" s="8"/>
      <c r="F11" s="6"/>
    </row>
    <row r="12" spans="1:8" x14ac:dyDescent="0.2">
      <c r="A12" s="11" t="s">
        <v>16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17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18</v>
      </c>
      <c r="B14" s="6">
        <v>1312.8</v>
      </c>
      <c r="C14" s="14"/>
      <c r="D14" s="6">
        <v>1312.8</v>
      </c>
      <c r="E14" s="14"/>
      <c r="F14" s="14" t="s">
        <v>19</v>
      </c>
    </row>
    <row r="15" spans="1:8" x14ac:dyDescent="0.2">
      <c r="A15" s="13" t="s">
        <v>20</v>
      </c>
      <c r="B15" s="6">
        <v>3066.4</v>
      </c>
      <c r="C15" s="14"/>
      <c r="D15" s="6">
        <v>3066.4</v>
      </c>
      <c r="E15" s="14"/>
      <c r="F15" s="14" t="s">
        <v>19</v>
      </c>
    </row>
    <row r="16" spans="1:8" s="15" customFormat="1" ht="15" x14ac:dyDescent="0.25">
      <c r="A16" s="16" t="s">
        <v>21</v>
      </c>
      <c r="B16" s="15">
        <f>SUM(B2:B15)</f>
        <v>19079.599999999999</v>
      </c>
      <c r="C16" s="15">
        <f>SUM(C2:C13)</f>
        <v>0</v>
      </c>
      <c r="D16" s="15">
        <f>SUM(D2:D15)</f>
        <v>18976.8</v>
      </c>
      <c r="F16" s="17">
        <f>100-D16/(B16-C16)*100</f>
        <v>0.53879536258621386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G21" sqref="G21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22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23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24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25</v>
      </c>
      <c r="C5" s="63" t="s">
        <v>26</v>
      </c>
      <c r="D5" s="63" t="s">
        <v>27</v>
      </c>
      <c r="E5" s="63" t="s">
        <v>28</v>
      </c>
      <c r="F5" s="63" t="s">
        <v>29</v>
      </c>
      <c r="G5" s="63" t="s">
        <v>30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31</v>
      </c>
      <c r="C8" s="23">
        <f>SUM(C10:C21)</f>
        <v>9</v>
      </c>
      <c r="D8" s="23">
        <f>SUM(D10:D21)</f>
        <v>0</v>
      </c>
      <c r="E8" s="24"/>
      <c r="F8" s="23">
        <f>SUM(F10:F21)</f>
        <v>10</v>
      </c>
      <c r="G8" s="25"/>
    </row>
    <row r="9" spans="1:8" s="26" customFormat="1" ht="16.5" customHeight="1" x14ac:dyDescent="0.25">
      <c r="B9" s="5" t="s">
        <v>6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7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8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9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32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33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34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35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13</v>
      </c>
      <c r="C17" s="37"/>
      <c r="D17" s="37"/>
      <c r="E17" s="38"/>
      <c r="F17" s="39"/>
      <c r="G17" s="40"/>
    </row>
    <row r="18" spans="2:7" ht="15" customHeight="1" x14ac:dyDescent="0.25">
      <c r="B18" s="9" t="s">
        <v>14</v>
      </c>
      <c r="C18" s="30">
        <v>9</v>
      </c>
      <c r="D18" s="30">
        <v>0</v>
      </c>
      <c r="E18" s="31">
        <v>30</v>
      </c>
      <c r="F18" s="32">
        <v>10</v>
      </c>
      <c r="G18" s="33">
        <f>Лист1!а1</f>
        <v>0.69930069930069294</v>
      </c>
    </row>
    <row r="19" spans="2:7" ht="17.25" customHeight="1" x14ac:dyDescent="0.2">
      <c r="B19" s="9" t="s">
        <v>15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16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17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36</v>
      </c>
      <c r="C22" s="42">
        <f>C23+C24</f>
        <v>49</v>
      </c>
      <c r="D22" s="43"/>
      <c r="E22" s="44"/>
      <c r="F22" s="42">
        <f>F23+F24</f>
        <v>49</v>
      </c>
      <c r="G22" s="33" t="s">
        <v>19</v>
      </c>
    </row>
    <row r="23" spans="2:7" ht="31.5" customHeight="1" x14ac:dyDescent="0.25">
      <c r="B23" s="9" t="s">
        <v>37</v>
      </c>
      <c r="C23" s="30">
        <v>11</v>
      </c>
      <c r="D23" s="23" t="s">
        <v>19</v>
      </c>
      <c r="E23" s="44" t="s">
        <v>19</v>
      </c>
      <c r="F23" s="45">
        <f>C23</f>
        <v>11</v>
      </c>
      <c r="G23" s="44" t="s">
        <v>19</v>
      </c>
    </row>
    <row r="24" spans="2:7" ht="29.25" customHeight="1" x14ac:dyDescent="0.25">
      <c r="B24" s="9" t="s">
        <v>38</v>
      </c>
      <c r="C24" s="30">
        <v>38</v>
      </c>
      <c r="D24" s="23" t="s">
        <v>19</v>
      </c>
      <c r="E24" s="44" t="s">
        <v>19</v>
      </c>
      <c r="F24" s="45">
        <f>C24</f>
        <v>38</v>
      </c>
      <c r="G24" s="44" t="s">
        <v>19</v>
      </c>
    </row>
    <row r="25" spans="2:7" s="1" customFormat="1" ht="15" x14ac:dyDescent="0.25">
      <c r="B25" s="46" t="s">
        <v>39</v>
      </c>
      <c r="C25" s="23">
        <f>C8+C22</f>
        <v>58</v>
      </c>
      <c r="D25" s="23">
        <f>D8+D22</f>
        <v>0</v>
      </c>
      <c r="E25" s="47"/>
      <c r="F25" s="42">
        <f>SUM(F8+F22)</f>
        <v>59</v>
      </c>
      <c r="G25" s="48">
        <f>Лист1!F16</f>
        <v>0.53879536258621386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40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Турсунова Наталия Геннадьевна</cp:lastModifiedBy>
  <dcterms:modified xsi:type="dcterms:W3CDTF">2021-04-02T06:55:12Z</dcterms:modified>
</cp:coreProperties>
</file>