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D16" i="1"/>
  <c r="C16" i="1"/>
  <c r="B16" i="1"/>
  <c r="F13" i="1"/>
  <c r="G21" i="2" s="1"/>
  <c r="F12" i="1"/>
  <c r="G20" i="2" s="1"/>
  <c r="F10" i="1"/>
  <c r="G18" i="2" s="1"/>
  <c r="C25" i="2" l="1"/>
  <c r="F16" i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<sst xmlns="http://schemas.openxmlformats.org/spreadsheetml/2006/main" count="58" uniqueCount="41">
  <si>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</si>
  <si>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</si>
  <si>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</si>
  <si>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</si>
  <si>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</si>
  <si>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</si>
  <si>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</si>
  <si>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</si>
  <si>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</si>
  <si>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</si>
  <si>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</si>
  <si>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</si>
  <si>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</si>
  <si>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</si>
  <si>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</si>
  <si>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</si>
  <si>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</si>
  <si>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</si>
  <si>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</si>
  <si>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</si>
  <si>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</si>
  <si>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</si>
  <si>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</si>
  <si>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</si>
  <si>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</si>
  <si>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</si>
  <si>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</si>
  <si>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</si>
  <si>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</si>
  <si>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</si>
  <si>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</si>
  <si>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</si>
  <si>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</si>
  <si>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</si>
  <si>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</si>
  <si>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</si>
  <si>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</si>
  <si>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</si>
  <si>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</si>
  <si>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2 кв 2021 г.</t>
  </si>
  <si>
    <t>за 2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</si>
</sst>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1" fillId="0" borderId="1" xfId="0" applyNumberFormat="1" applyFont="1" applyFill="1" applyBorder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15" sqref="D15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39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1">
        <v>23944</v>
      </c>
      <c r="C10" s="6"/>
      <c r="D10" s="6">
        <v>6491</v>
      </c>
      <c r="E10" s="8"/>
      <c r="F10" s="10">
        <f>100-D10/(B10-C10)*100</f>
        <v>72.890912128299362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806</v>
      </c>
      <c r="C14" s="14"/>
      <c r="D14" s="6">
        <v>806</v>
      </c>
      <c r="E14" s="14"/>
      <c r="F14" s="14" t="s">
        <v>18</v>
      </c>
    </row>
    <row r="15" spans="1:8" x14ac:dyDescent="0.2">
      <c r="A15" s="13" t="s">
        <v>19</v>
      </c>
      <c r="B15" s="6">
        <v>441</v>
      </c>
      <c r="C15" s="14"/>
      <c r="D15" s="6">
        <v>441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25191</v>
      </c>
      <c r="C16" s="15">
        <f>SUM(C2:C13)</f>
        <v>0</v>
      </c>
      <c r="D16" s="15">
        <f>SUM(D2:D15)</f>
        <v>7738</v>
      </c>
      <c r="F16" s="17">
        <f>100-D16/(B16-C16)*100</f>
        <v>69.282680322337342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C24" sqref="C24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2" t="s">
        <v>21</v>
      </c>
      <c r="B1" s="62"/>
      <c r="C1" s="62"/>
      <c r="D1" s="62"/>
      <c r="E1" s="62"/>
      <c r="F1" s="62"/>
      <c r="G1" s="62"/>
      <c r="H1" s="20"/>
    </row>
    <row r="2" spans="1:8" s="19" customFormat="1" ht="15.75" customHeight="1" x14ac:dyDescent="0.25">
      <c r="A2" s="62" t="s">
        <v>22</v>
      </c>
      <c r="B2" s="62"/>
      <c r="C2" s="62"/>
      <c r="D2" s="62"/>
      <c r="E2" s="62"/>
      <c r="F2" s="62"/>
      <c r="G2" s="62"/>
      <c r="H2" s="21"/>
    </row>
    <row r="3" spans="1:8" s="19" customFormat="1" ht="15" x14ac:dyDescent="0.25">
      <c r="A3" s="62" t="s">
        <v>40</v>
      </c>
      <c r="B3" s="62"/>
      <c r="C3" s="62"/>
      <c r="D3" s="62"/>
      <c r="E3" s="62"/>
      <c r="F3" s="62"/>
      <c r="G3" s="62"/>
    </row>
    <row r="5" spans="1:8" ht="46.5" customHeight="1" x14ac:dyDescent="0.2">
      <c r="B5" s="64" t="s">
        <v>23</v>
      </c>
      <c r="C5" s="64" t="s">
        <v>24</v>
      </c>
      <c r="D5" s="64" t="s">
        <v>25</v>
      </c>
      <c r="E5" s="64" t="s">
        <v>26</v>
      </c>
      <c r="F5" s="64" t="s">
        <v>27</v>
      </c>
      <c r="G5" s="64" t="s">
        <v>28</v>
      </c>
    </row>
    <row r="6" spans="1:8" ht="54.75" customHeight="1" x14ac:dyDescent="0.2">
      <c r="B6" s="65"/>
      <c r="C6" s="65"/>
      <c r="D6" s="65"/>
      <c r="E6" s="65"/>
      <c r="F6" s="65"/>
      <c r="G6" s="65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10</v>
      </c>
      <c r="D8" s="23">
        <f>SUM(D10:D21)</f>
        <v>0</v>
      </c>
      <c r="E8" s="24"/>
      <c r="F8" s="23">
        <f>SUM(F10:F21)</f>
        <v>11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10</v>
      </c>
      <c r="D18" s="30">
        <v>0</v>
      </c>
      <c r="E18" s="31">
        <v>38</v>
      </c>
      <c r="F18" s="32">
        <v>11</v>
      </c>
      <c r="G18" s="33">
        <f>Лист1!а1</f>
        <v>72.890912128299362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14</v>
      </c>
      <c r="D22" s="43"/>
      <c r="E22" s="44"/>
      <c r="F22" s="42">
        <f>F23+F24</f>
        <v>14</v>
      </c>
      <c r="G22" s="33" t="s">
        <v>18</v>
      </c>
    </row>
    <row r="23" spans="2:7" ht="31.5" customHeight="1" x14ac:dyDescent="0.25">
      <c r="B23" s="9" t="s">
        <v>35</v>
      </c>
      <c r="C23" s="30">
        <v>7</v>
      </c>
      <c r="D23" s="23" t="s">
        <v>18</v>
      </c>
      <c r="E23" s="44" t="s">
        <v>18</v>
      </c>
      <c r="F23" s="45">
        <f>C23</f>
        <v>7</v>
      </c>
      <c r="G23" s="44" t="s">
        <v>18</v>
      </c>
    </row>
    <row r="24" spans="2:7" ht="29.25" customHeight="1" x14ac:dyDescent="0.25">
      <c r="B24" s="9" t="s">
        <v>38</v>
      </c>
      <c r="C24" s="30">
        <v>7</v>
      </c>
      <c r="D24" s="23" t="s">
        <v>18</v>
      </c>
      <c r="E24" s="44" t="s">
        <v>18</v>
      </c>
      <c r="F24" s="45">
        <f>C24</f>
        <v>7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24</v>
      </c>
      <c r="D25" s="23">
        <f>D8+D22</f>
        <v>0</v>
      </c>
      <c r="E25" s="47"/>
      <c r="F25" s="42">
        <f>SUM(F8+F22)</f>
        <v>25</v>
      </c>
      <c r="G25" s="48">
        <f>Лист1!F16</f>
        <v>69.282680322337342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3" t="s">
        <v>37</v>
      </c>
      <c r="C27" s="63"/>
      <c r="D27" s="63"/>
      <c r="E27" s="63"/>
      <c r="F27" s="63"/>
      <c r="G27" s="63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Турсунова Наталия Геннадьевна</dc:creator>
  <cp:lastModifiedBy>Турсунова Наталия Геннадьевна</cp:lastModifiedBy>
  <dcterms:created xsi:type="dcterms:W3CDTF">2021-07-16T12:58:26Z</dcterms:created>
  <dcterms:modified xsi:type="dcterms:W3CDTF">2021-07-16T12:58:26Z</dcterms:modified>
</cp:coreProperties>
</file>