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Табл. № 10" sheetId="2" r:id="rId2"/>
    <sheet name="Отчет о совместимости" sheetId="3" r:id="rId3"/>
  </sheets>
  <definedNames>
    <definedName name="а1" localSheetId="0">'Лист1'!$F$10</definedName>
    <definedName name="зк1" localSheetId="0">'Лист1'!$F$12</definedName>
    <definedName name="зп1" localSheetId="0">'Лист1'!$F$13</definedName>
    <definedName name="к1" localSheetId="0">'Лист1'!$F$3</definedName>
    <definedName name="_xlnm.Print_Area" localSheetId="1">'Табл. № 10'!$A$1:$G$27</definedName>
    <definedName name="э1" localSheetId="0">'Лист1'!$F$3</definedName>
    <definedName name="Экономи">'Лист1'!$F$3:$F$13</definedName>
    <definedName name="Экономия" localSheetId="0">'Лист1'!$E$3</definedName>
  </definedNames>
  <calcPr fullCalcOnLoad="1"/>
</workbook>
</file>

<file path=xl/sharedStrings.xml><?xml version="1.0" encoding="utf-8"?>
<sst xmlns="http://schemas.openxmlformats.org/spreadsheetml/2006/main" count="58" uniqueCount="41">
  <si>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</si>
  <si>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</si>
  <si>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</si>
  <si>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</si>
  <si>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</si>
  <si>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</si>
  <si>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</si>
  <si>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</si>
  <si>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</si>
  <si>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</si>
  <si>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</si>
  <si>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</si>
  <si>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</si>
  <si>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</si>
  <si>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</si>
  <si>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</si>
  <si>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</si>
  <si>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1.4. Закрытые конкурсы</t>
  </si>
  <si>
    <t>1.5. Закрытые конкурсы с ограниченным участием</t>
  </si>
  <si>
    <t>1.6. Закрытые двухэтапные конкурсы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</si>
  <si>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</si>
  <si>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</si>
  <si>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</si>
  <si>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Суммарная начальная цена контрактов (лотов) и договоров,                     тыс. руб.</t>
  </si>
  <si>
    <t>Суммарная начальная цена контрактов, которые не привели 
к заключению контрактов, тыс. руб.</t>
  </si>
  <si>
    <t>Общая стоимость заключенных контрактов и договоров,                     тыс. руб.</t>
  </si>
  <si>
    <t>Всего:</t>
  </si>
  <si>
    <t>единственный поставщик</t>
  </si>
  <si>
    <t>закупки малого объема</t>
  </si>
  <si>
    <t>Вычисления процента экономии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</si>
  <si>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</si>
  <si>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</si>
  <si>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</si>
  <si>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</si>
  <si>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</si>
  <si>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</si>
  <si>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 xml:space="preserve">       Процент экономии        при заключении государственных контрактов, рассчитанный относительно их начальных (максимальных) цен</t>
  </si>
  <si>
    <t xml:space="preserve">  2017 г.</t>
  </si>
  <si>
    <t xml:space="preserve">Управления Федеральной налоговой службы по Чувашской Республике </t>
  </si>
  <si>
    <t xml:space="preserve">*Информация о заключенных контрактах и их существенные условия содержатся в единой информационной системе в сфере закупок (ЕИС). </t>
  </si>
  <si>
    <t>за  1 квартал  2018 год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</si>
</sst>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51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"/>
      <family val="2"/>
    </font>
    <font>
      <u val="single"/>
      <sz val="10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  <font>
      <u val="single"/>
      <sz val="10"/>
      <color rgb="FFFF00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4" borderId="0" xfId="0" applyFill="1" applyAlignment="1">
      <alignment/>
    </xf>
    <xf numFmtId="0" fontId="1" fillId="34" borderId="10" xfId="0" applyFont="1" applyFill="1" applyBorder="1" applyAlignment="1">
      <alignment wrapText="1"/>
    </xf>
    <xf numFmtId="1" fontId="2" fillId="34" borderId="10" xfId="0" applyNumberFormat="1" applyFont="1" applyFill="1" applyBorder="1" applyAlignment="1">
      <alignment horizontal="center" wrapText="1"/>
    </xf>
    <xf numFmtId="0" fontId="0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9" fontId="3" fillId="0" borderId="0" xfId="0" applyNumberFormat="1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/>
    </xf>
    <xf numFmtId="0" fontId="0" fillId="4" borderId="10" xfId="0" applyFont="1" applyFill="1" applyBorder="1" applyAlignment="1">
      <alignment wrapText="1"/>
    </xf>
    <xf numFmtId="0" fontId="1" fillId="4" borderId="10" xfId="0" applyFont="1" applyFill="1" applyBorder="1" applyAlignment="1">
      <alignment wrapText="1"/>
    </xf>
    <xf numFmtId="0" fontId="0" fillId="0" borderId="10" xfId="0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wrapText="1"/>
    </xf>
    <xf numFmtId="2" fontId="46" fillId="0" borderId="10" xfId="0" applyNumberFormat="1" applyFont="1" applyFill="1" applyBorder="1" applyAlignment="1">
      <alignment horizontal="center"/>
    </xf>
    <xf numFmtId="0" fontId="46" fillId="34" borderId="10" xfId="0" applyFont="1" applyFill="1" applyBorder="1" applyAlignment="1">
      <alignment horizontal="center" wrapText="1"/>
    </xf>
    <xf numFmtId="0" fontId="46" fillId="34" borderId="10" xfId="0" applyFont="1" applyFill="1" applyBorder="1" applyAlignment="1">
      <alignment horizontal="center"/>
    </xf>
    <xf numFmtId="2" fontId="47" fillId="34" borderId="10" xfId="42" applyNumberFormat="1" applyFont="1" applyFill="1" applyBorder="1" applyAlignment="1">
      <alignment horizontal="center"/>
    </xf>
    <xf numFmtId="0" fontId="48" fillId="34" borderId="10" xfId="0" applyFont="1" applyFill="1" applyBorder="1" applyAlignment="1">
      <alignment horizontal="center" wrapText="1"/>
    </xf>
    <xf numFmtId="0" fontId="48" fillId="34" borderId="10" xfId="0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/>
    </xf>
    <xf numFmtId="2" fontId="0" fillId="0" borderId="10" xfId="0" applyNumberFormat="1" applyFill="1" applyBorder="1" applyAlignment="1">
      <alignment/>
    </xf>
    <xf numFmtId="2" fontId="3" fillId="0" borderId="0" xfId="0" applyNumberFormat="1" applyFont="1" applyFill="1" applyAlignment="1">
      <alignment/>
    </xf>
    <xf numFmtId="2" fontId="49" fillId="0" borderId="10" xfId="0" applyNumberFormat="1" applyFont="1" applyFill="1" applyBorder="1" applyAlignment="1">
      <alignment horizontal="center"/>
    </xf>
    <xf numFmtId="0" fontId="50" fillId="0" borderId="10" xfId="0" applyFont="1" applyFill="1" applyBorder="1" applyAlignment="1">
      <alignment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189" fontId="3" fillId="0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F12" sqref="F12"/>
    </sheetView>
  </sheetViews>
  <sheetFormatPr defaultColWidth="9.140625" defaultRowHeight="12.75"/>
  <cols>
    <col min="1" max="1" width="36.140625" style="0" customWidth="1"/>
    <col min="2" max="2" width="19.8515625" style="0" customWidth="1"/>
    <col min="3" max="3" width="26.28125" style="0" customWidth="1"/>
    <col min="4" max="4" width="18.7109375" style="0" customWidth="1"/>
    <col min="5" max="5" width="28.421875" style="0" customWidth="1"/>
    <col min="6" max="6" width="29.8515625" style="4" customWidth="1"/>
  </cols>
  <sheetData>
    <row r="1" spans="1:8" s="1" customFormat="1" ht="78" customHeight="1">
      <c r="A1" s="49" t="s">
        <v>37</v>
      </c>
      <c r="B1" s="50" t="s">
        <v>23</v>
      </c>
      <c r="C1" s="50" t="s">
        <v>24</v>
      </c>
      <c r="D1" s="50" t="s">
        <v>25</v>
      </c>
      <c r="E1" s="50" t="s">
        <v>29</v>
      </c>
      <c r="F1" s="50" t="s">
        <v>21</v>
      </c>
      <c r="G1" s="33"/>
      <c r="H1" s="33"/>
    </row>
    <row r="2" spans="1:6" ht="12.75">
      <c r="A2" s="28" t="s">
        <v>8</v>
      </c>
      <c r="B2" s="34"/>
      <c r="C2" s="34"/>
      <c r="D2" s="34"/>
      <c r="E2" s="34"/>
      <c r="F2" s="35"/>
    </row>
    <row r="3" spans="1:6" s="4" customFormat="1" ht="15" customHeight="1">
      <c r="A3" s="45" t="s">
        <v>0</v>
      </c>
      <c r="B3" s="35"/>
      <c r="C3" s="35"/>
      <c r="D3" s="35"/>
      <c r="E3" s="44"/>
      <c r="F3" s="35"/>
    </row>
    <row r="4" spans="1:6" ht="25.5">
      <c r="A4" s="45" t="s">
        <v>5</v>
      </c>
      <c r="B4" s="35"/>
      <c r="C4" s="35"/>
      <c r="D4" s="35"/>
      <c r="E4" s="44"/>
      <c r="F4" s="35"/>
    </row>
    <row r="5" spans="1:6" ht="15" customHeight="1">
      <c r="A5" s="26" t="s">
        <v>6</v>
      </c>
      <c r="B5" s="35"/>
      <c r="C5" s="35"/>
      <c r="D5" s="35"/>
      <c r="E5" s="44"/>
      <c r="F5" s="35"/>
    </row>
    <row r="6" spans="1:6" ht="12.75">
      <c r="A6" s="26" t="s">
        <v>17</v>
      </c>
      <c r="B6" s="35"/>
      <c r="C6" s="35"/>
      <c r="D6" s="35"/>
      <c r="E6" s="44"/>
      <c r="F6" s="35"/>
    </row>
    <row r="7" spans="1:6" ht="25.5">
      <c r="A7" s="26" t="s">
        <v>18</v>
      </c>
      <c r="B7" s="35"/>
      <c r="C7" s="35"/>
      <c r="D7" s="35"/>
      <c r="E7" s="44"/>
      <c r="F7" s="35"/>
    </row>
    <row r="8" spans="1:6" ht="15" customHeight="1">
      <c r="A8" s="26" t="s">
        <v>19</v>
      </c>
      <c r="B8" s="35"/>
      <c r="C8" s="35"/>
      <c r="D8" s="35"/>
      <c r="E8" s="44"/>
      <c r="F8" s="35"/>
    </row>
    <row r="9" spans="1:6" ht="12.75">
      <c r="A9" s="28" t="s">
        <v>9</v>
      </c>
      <c r="B9" s="35"/>
      <c r="C9" s="35"/>
      <c r="D9" s="35"/>
      <c r="E9" s="44"/>
      <c r="F9" s="35"/>
    </row>
    <row r="10" spans="1:6" s="4" customFormat="1" ht="15.75" customHeight="1">
      <c r="A10" s="45" t="s">
        <v>10</v>
      </c>
      <c r="B10" s="35">
        <v>8763</v>
      </c>
      <c r="C10" s="35"/>
      <c r="D10" s="35">
        <v>7492</v>
      </c>
      <c r="E10" s="44"/>
      <c r="F10" s="59">
        <f>100-D10/(B10-C10)*100</f>
        <v>14.504165240214533</v>
      </c>
    </row>
    <row r="11" spans="1:6" ht="12.75">
      <c r="A11" s="26" t="s">
        <v>11</v>
      </c>
      <c r="B11" s="35"/>
      <c r="C11" s="35"/>
      <c r="D11" s="35"/>
      <c r="E11" s="44"/>
      <c r="F11" s="35"/>
    </row>
    <row r="12" spans="1:6" s="4" customFormat="1" ht="12.75">
      <c r="A12" s="46" t="s">
        <v>12</v>
      </c>
      <c r="B12" s="35">
        <v>111</v>
      </c>
      <c r="C12" s="35"/>
      <c r="D12" s="35">
        <v>84</v>
      </c>
      <c r="E12" s="44"/>
      <c r="F12" s="59">
        <f>100-D12/(B12-C12)*100</f>
        <v>24.324324324324323</v>
      </c>
    </row>
    <row r="13" spans="1:6" s="4" customFormat="1" ht="12.75">
      <c r="A13" s="46" t="s">
        <v>13</v>
      </c>
      <c r="B13" s="35"/>
      <c r="C13" s="35"/>
      <c r="D13" s="35"/>
      <c r="E13" s="44"/>
      <c r="F13" s="62" t="e">
        <f>100-D13/(B13-C13)*100</f>
        <v>#DIV/0!</v>
      </c>
    </row>
    <row r="14" spans="1:6" s="4" customFormat="1" ht="12.75">
      <c r="A14" s="25" t="s">
        <v>27</v>
      </c>
      <c r="B14" s="35">
        <v>3433</v>
      </c>
      <c r="C14" s="48"/>
      <c r="D14" s="38">
        <v>3433</v>
      </c>
      <c r="E14" s="48"/>
      <c r="F14" s="47" t="s">
        <v>1</v>
      </c>
    </row>
    <row r="15" spans="1:6" s="4" customFormat="1" ht="12.75">
      <c r="A15" s="25" t="s">
        <v>28</v>
      </c>
      <c r="B15" s="35">
        <v>344</v>
      </c>
      <c r="C15" s="48"/>
      <c r="D15" s="38">
        <v>344</v>
      </c>
      <c r="E15" s="48"/>
      <c r="F15" s="47" t="s">
        <v>1</v>
      </c>
    </row>
    <row r="16" spans="1:6" s="36" customFormat="1" ht="15">
      <c r="A16" s="37" t="s">
        <v>26</v>
      </c>
      <c r="B16" s="36">
        <f>SUM(B2:B15)</f>
        <v>12651</v>
      </c>
      <c r="C16" s="36">
        <f>SUM(C2:C13)</f>
        <v>0</v>
      </c>
      <c r="D16" s="36">
        <f>SUM(D2:D15)</f>
        <v>11353</v>
      </c>
      <c r="F16" s="60">
        <f>100-D16/(B16-C16)*100</f>
        <v>10.260058493399725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view="pageBreakPreview" zoomScaleSheetLayoutView="100" zoomScalePageLayoutView="0" workbookViewId="0" topLeftCell="A1">
      <selection activeCell="C19" sqref="C19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3" customWidth="1"/>
  </cols>
  <sheetData>
    <row r="1" spans="1:8" s="22" customFormat="1" ht="15">
      <c r="A1" s="75" t="s">
        <v>34</v>
      </c>
      <c r="B1" s="74"/>
      <c r="C1" s="74"/>
      <c r="D1" s="74"/>
      <c r="E1" s="74"/>
      <c r="F1" s="74"/>
      <c r="G1" s="74"/>
      <c r="H1" s="21"/>
    </row>
    <row r="2" spans="1:8" s="22" customFormat="1" ht="15.75" customHeight="1">
      <c r="A2" s="72" t="s">
        <v>38</v>
      </c>
      <c r="B2" s="73"/>
      <c r="C2" s="73"/>
      <c r="D2" s="73"/>
      <c r="E2" s="73"/>
      <c r="F2" s="73"/>
      <c r="G2" s="73"/>
      <c r="H2" s="24"/>
    </row>
    <row r="3" spans="1:8" s="22" customFormat="1" ht="15">
      <c r="A3" s="72" t="s">
        <v>40</v>
      </c>
      <c r="B3" s="74"/>
      <c r="C3" s="74"/>
      <c r="D3" s="74"/>
      <c r="E3" s="74"/>
      <c r="F3" s="74"/>
      <c r="G3" s="74"/>
      <c r="H3" s="20"/>
    </row>
    <row r="4" spans="1:8" ht="12.75">
      <c r="A4" s="4"/>
      <c r="B4" s="5"/>
      <c r="C4" s="6"/>
      <c r="D4" s="6"/>
      <c r="E4" s="6"/>
      <c r="F4" s="6"/>
      <c r="G4" s="6"/>
      <c r="H4" s="5"/>
    </row>
    <row r="5" spans="1:8" ht="46.5" customHeight="1">
      <c r="A5" s="4"/>
      <c r="B5" s="77" t="s">
        <v>3</v>
      </c>
      <c r="C5" s="77" t="s">
        <v>22</v>
      </c>
      <c r="D5" s="77" t="s">
        <v>20</v>
      </c>
      <c r="E5" s="77" t="s">
        <v>4</v>
      </c>
      <c r="F5" s="81" t="s">
        <v>35</v>
      </c>
      <c r="G5" s="79" t="s">
        <v>36</v>
      </c>
      <c r="H5" s="5"/>
    </row>
    <row r="6" spans="1:8" ht="54.75" customHeight="1">
      <c r="A6" s="4"/>
      <c r="B6" s="78"/>
      <c r="C6" s="78"/>
      <c r="D6" s="78"/>
      <c r="E6" s="78"/>
      <c r="F6" s="82"/>
      <c r="G6" s="80"/>
      <c r="H6" s="5"/>
    </row>
    <row r="7" spans="1:8" ht="15.75" customHeight="1">
      <c r="A7" s="4"/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5"/>
    </row>
    <row r="8" spans="1:8" s="1" customFormat="1" ht="29.25" customHeight="1">
      <c r="A8" s="7"/>
      <c r="B8" s="25" t="s">
        <v>7</v>
      </c>
      <c r="C8" s="9">
        <f>SUM(C10:C21)</f>
        <v>6</v>
      </c>
      <c r="D8" s="9">
        <f>SUM(D10:D21)</f>
        <v>23</v>
      </c>
      <c r="E8" s="51"/>
      <c r="F8" s="9">
        <f>SUM(F10:F21)</f>
        <v>10</v>
      </c>
      <c r="G8" s="52"/>
      <c r="H8" s="7"/>
    </row>
    <row r="9" spans="2:7" s="31" customFormat="1" ht="16.5" customHeight="1">
      <c r="B9" s="28" t="s">
        <v>8</v>
      </c>
      <c r="C9" s="53"/>
      <c r="D9" s="53"/>
      <c r="E9" s="53"/>
      <c r="F9" s="54"/>
      <c r="G9" s="55">
        <f>HYPERLINK([0]!Экономи)</f>
      </c>
    </row>
    <row r="10" spans="1:8" ht="16.5" customHeight="1">
      <c r="A10" s="4"/>
      <c r="B10" s="26" t="s">
        <v>0</v>
      </c>
      <c r="C10" s="12">
        <v>0</v>
      </c>
      <c r="D10" s="12">
        <v>0</v>
      </c>
      <c r="E10" s="19"/>
      <c r="F10" s="14">
        <v>0</v>
      </c>
      <c r="G10" s="15">
        <v>0</v>
      </c>
      <c r="H10" s="5"/>
    </row>
    <row r="11" spans="1:8" ht="18" customHeight="1">
      <c r="A11" s="4"/>
      <c r="B11" s="26" t="s">
        <v>5</v>
      </c>
      <c r="C11" s="12">
        <v>0</v>
      </c>
      <c r="D11" s="12">
        <v>0</v>
      </c>
      <c r="E11" s="19"/>
      <c r="F11" s="14">
        <v>0</v>
      </c>
      <c r="G11" s="15">
        <v>0</v>
      </c>
      <c r="H11" s="5"/>
    </row>
    <row r="12" spans="1:8" ht="17.25" customHeight="1">
      <c r="A12" s="4"/>
      <c r="B12" s="26" t="s">
        <v>6</v>
      </c>
      <c r="C12" s="12">
        <v>0</v>
      </c>
      <c r="D12" s="12">
        <v>0</v>
      </c>
      <c r="E12" s="13">
        <v>0</v>
      </c>
      <c r="F12" s="14">
        <v>0</v>
      </c>
      <c r="G12" s="15"/>
      <c r="H12" s="5"/>
    </row>
    <row r="13" spans="1:8" ht="17.25" customHeight="1">
      <c r="A13" s="4"/>
      <c r="B13" s="26" t="s">
        <v>30</v>
      </c>
      <c r="C13" s="12">
        <v>0</v>
      </c>
      <c r="D13" s="12">
        <v>0</v>
      </c>
      <c r="E13" s="13">
        <v>0</v>
      </c>
      <c r="F13" s="14">
        <v>0</v>
      </c>
      <c r="G13" s="15"/>
      <c r="H13" s="5"/>
    </row>
    <row r="14" spans="1:8" ht="16.5" customHeight="1">
      <c r="A14" s="4"/>
      <c r="B14" s="26" t="s">
        <v>31</v>
      </c>
      <c r="C14" s="12">
        <v>0</v>
      </c>
      <c r="D14" s="12">
        <v>0</v>
      </c>
      <c r="E14" s="13">
        <v>0</v>
      </c>
      <c r="F14" s="14">
        <v>0</v>
      </c>
      <c r="G14" s="15"/>
      <c r="H14" s="5"/>
    </row>
    <row r="15" spans="1:8" ht="16.5" customHeight="1">
      <c r="A15" s="4"/>
      <c r="B15" s="26" t="s">
        <v>32</v>
      </c>
      <c r="C15" s="12">
        <v>0</v>
      </c>
      <c r="D15" s="12">
        <v>0</v>
      </c>
      <c r="E15" s="13">
        <v>0</v>
      </c>
      <c r="F15" s="14">
        <v>0</v>
      </c>
      <c r="G15" s="15"/>
      <c r="H15" s="5"/>
    </row>
    <row r="16" spans="1:8" ht="15.75" customHeight="1">
      <c r="A16" s="4"/>
      <c r="B16" s="26" t="s">
        <v>33</v>
      </c>
      <c r="C16" s="12">
        <v>0</v>
      </c>
      <c r="D16" s="12">
        <v>0</v>
      </c>
      <c r="E16" s="13">
        <v>0</v>
      </c>
      <c r="F16" s="14">
        <v>0</v>
      </c>
      <c r="G16" s="39"/>
      <c r="H16" s="5"/>
    </row>
    <row r="17" spans="2:8" s="27" customFormat="1" ht="15.75" customHeight="1">
      <c r="B17" s="28" t="s">
        <v>9</v>
      </c>
      <c r="C17" s="56"/>
      <c r="D17" s="56"/>
      <c r="E17" s="29"/>
      <c r="F17" s="57"/>
      <c r="G17" s="40"/>
      <c r="H17" s="30"/>
    </row>
    <row r="18" spans="1:8" ht="15" customHeight="1">
      <c r="A18" s="4"/>
      <c r="B18" s="26" t="s">
        <v>10</v>
      </c>
      <c r="C18" s="12">
        <v>4</v>
      </c>
      <c r="D18" s="12">
        <v>17</v>
      </c>
      <c r="E18" s="19">
        <f>D18/C18</f>
        <v>4.25</v>
      </c>
      <c r="F18" s="14">
        <v>8</v>
      </c>
      <c r="G18" s="15">
        <f>Лист1!а1</f>
        <v>14.504165240214533</v>
      </c>
      <c r="H18" s="5"/>
    </row>
    <row r="19" spans="1:8" ht="17.25" customHeight="1">
      <c r="A19" s="4"/>
      <c r="B19" s="26" t="s">
        <v>11</v>
      </c>
      <c r="C19" s="12">
        <v>0</v>
      </c>
      <c r="D19" s="12">
        <v>0</v>
      </c>
      <c r="E19" s="13">
        <v>0</v>
      </c>
      <c r="F19" s="14">
        <v>0</v>
      </c>
      <c r="G19" s="39"/>
      <c r="H19" s="5"/>
    </row>
    <row r="20" spans="1:8" ht="17.25" customHeight="1">
      <c r="A20" s="4"/>
      <c r="B20" s="25" t="s">
        <v>12</v>
      </c>
      <c r="C20" s="12">
        <v>2</v>
      </c>
      <c r="D20" s="12">
        <v>6</v>
      </c>
      <c r="E20" s="19">
        <f>D20/C20</f>
        <v>3</v>
      </c>
      <c r="F20" s="14">
        <v>2</v>
      </c>
      <c r="G20" s="15">
        <f>Лист1!зк1</f>
        <v>24.324324324324323</v>
      </c>
      <c r="H20" s="5"/>
    </row>
    <row r="21" spans="1:8" ht="17.25" customHeight="1">
      <c r="A21" s="4"/>
      <c r="B21" s="25" t="s">
        <v>13</v>
      </c>
      <c r="C21" s="12">
        <v>0</v>
      </c>
      <c r="D21" s="12">
        <v>0</v>
      </c>
      <c r="E21" s="19"/>
      <c r="F21" s="14">
        <v>0</v>
      </c>
      <c r="G21" s="61" t="e">
        <f>Лист1!зп1</f>
        <v>#DIV/0!</v>
      </c>
      <c r="H21" s="5"/>
    </row>
    <row r="22" spans="1:8" s="1" customFormat="1" ht="30.75" customHeight="1">
      <c r="A22" s="7"/>
      <c r="B22" s="25" t="s">
        <v>14</v>
      </c>
      <c r="C22" s="11">
        <f>C23+C24</f>
        <v>16</v>
      </c>
      <c r="D22" s="58"/>
      <c r="E22" s="16"/>
      <c r="F22" s="11">
        <f>F23+F24</f>
        <v>16</v>
      </c>
      <c r="G22" s="15" t="s">
        <v>1</v>
      </c>
      <c r="H22" s="7"/>
    </row>
    <row r="23" spans="1:8" ht="31.5" customHeight="1">
      <c r="A23" s="4"/>
      <c r="B23" s="26" t="s">
        <v>15</v>
      </c>
      <c r="C23" s="12">
        <v>10</v>
      </c>
      <c r="D23" s="9" t="s">
        <v>1</v>
      </c>
      <c r="E23" s="16" t="s">
        <v>1</v>
      </c>
      <c r="F23" s="18">
        <f>C23</f>
        <v>10</v>
      </c>
      <c r="G23" s="16" t="s">
        <v>1</v>
      </c>
      <c r="H23" s="5"/>
    </row>
    <row r="24" spans="1:8" ht="29.25" customHeight="1">
      <c r="A24" s="4"/>
      <c r="B24" s="26" t="s">
        <v>16</v>
      </c>
      <c r="C24" s="12">
        <v>6</v>
      </c>
      <c r="D24" s="9" t="s">
        <v>1</v>
      </c>
      <c r="E24" s="16" t="s">
        <v>1</v>
      </c>
      <c r="F24" s="18">
        <f>C24</f>
        <v>6</v>
      </c>
      <c r="G24" s="16" t="s">
        <v>1</v>
      </c>
      <c r="H24" s="5"/>
    </row>
    <row r="25" spans="1:8" s="1" customFormat="1" ht="15">
      <c r="A25" s="7"/>
      <c r="B25" s="17" t="s">
        <v>2</v>
      </c>
      <c r="C25" s="9">
        <f>C8+C22</f>
        <v>22</v>
      </c>
      <c r="D25" s="9">
        <f>D8+D22</f>
        <v>23</v>
      </c>
      <c r="E25" s="10"/>
      <c r="F25" s="11">
        <f>SUM(F8+F22)</f>
        <v>26</v>
      </c>
      <c r="G25" s="71">
        <f>Лист1!F16</f>
        <v>10.260058493399725</v>
      </c>
      <c r="H25" s="7"/>
    </row>
    <row r="26" spans="1:8" s="1" customFormat="1" ht="15">
      <c r="A26" s="7"/>
      <c r="B26" s="41"/>
      <c r="C26" s="42"/>
      <c r="D26" s="42"/>
      <c r="E26" s="42"/>
      <c r="F26" s="23"/>
      <c r="G26" s="43"/>
      <c r="H26" s="7"/>
    </row>
    <row r="27" spans="1:8" s="32" customFormat="1" ht="60" customHeight="1">
      <c r="A27" s="5"/>
      <c r="B27" s="76" t="s">
        <v>39</v>
      </c>
      <c r="C27" s="76"/>
      <c r="D27" s="76"/>
      <c r="E27" s="76"/>
      <c r="F27" s="76"/>
      <c r="G27" s="76"/>
      <c r="H27" s="5"/>
    </row>
  </sheetData>
  <sheetProtection/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B1" sqref="B1:F8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2.75">
      <c r="B1" s="63"/>
      <c r="C1" s="63"/>
      <c r="D1" s="67"/>
      <c r="E1" s="67"/>
      <c r="F1" s="67"/>
    </row>
    <row r="2" spans="2:6" ht="12.75">
      <c r="B2" s="63"/>
      <c r="C2" s="63"/>
      <c r="D2" s="67"/>
      <c r="E2" s="67"/>
      <c r="F2" s="67"/>
    </row>
    <row r="3" spans="2:6" ht="12.75">
      <c r="B3" s="64"/>
      <c r="C3" s="64"/>
      <c r="D3" s="68"/>
      <c r="E3" s="68"/>
      <c r="F3" s="68"/>
    </row>
    <row r="4" spans="2:6" ht="12.75">
      <c r="B4" s="64"/>
      <c r="C4" s="64"/>
      <c r="D4" s="68"/>
      <c r="E4" s="68"/>
      <c r="F4" s="68"/>
    </row>
    <row r="5" spans="2:6" ht="12.75">
      <c r="B5" s="64"/>
      <c r="C5" s="64"/>
      <c r="D5" s="68"/>
      <c r="E5" s="68"/>
      <c r="F5" s="68"/>
    </row>
    <row r="6" spans="2:6" ht="12.75">
      <c r="B6" s="63"/>
      <c r="C6" s="63"/>
      <c r="D6" s="67"/>
      <c r="E6" s="67"/>
      <c r="F6" s="67"/>
    </row>
    <row r="7" spans="2:6" ht="13.5" thickBot="1">
      <c r="B7" s="64"/>
      <c r="C7" s="64"/>
      <c r="D7" s="68"/>
      <c r="E7" s="68"/>
      <c r="F7" s="68"/>
    </row>
    <row r="8" spans="2:6" ht="13.5" thickBot="1">
      <c r="B8" s="65"/>
      <c r="C8" s="66"/>
      <c r="D8" s="69"/>
      <c r="E8" s="69"/>
      <c r="F8" s="70"/>
    </row>
    <row r="9" spans="2:6" ht="12.75">
      <c r="B9" s="64"/>
      <c r="C9" s="64"/>
      <c r="D9" s="68"/>
      <c r="E9" s="68"/>
      <c r="F9" s="68"/>
    </row>
    <row r="10" spans="2:6" ht="12.75">
      <c r="B10" s="64"/>
      <c r="C10" s="64"/>
      <c r="D10" s="68"/>
      <c r="E10" s="68"/>
      <c r="F10" s="6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Турсунова Наталия Геннадьевна</cp:lastModifiedBy>
  <cp:lastPrinted>2017-04-26T06:21:36Z</cp:lastPrinted>
  <dcterms:created xsi:type="dcterms:W3CDTF">1996-10-08T23:32:33Z</dcterms:created>
  <dcterms:modified xsi:type="dcterms:W3CDTF">2018-04-18T14:23:41Z</dcterms:modified>
  <cp:category/>
  <cp:version/>
  <cp:contentType/>
  <cp:contentStatus/>
</cp:coreProperties>
</file>